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815"/>
  </bookViews>
  <sheets>
    <sheet name="Organisational Capacity" sheetId="4" r:id="rId1"/>
    <sheet name="Finance " sheetId="7" r:id="rId2"/>
    <sheet name="Program Delivery" sheetId="2" r:id="rId3"/>
    <sheet name="Score sheet" sheetId="5" r:id="rId4"/>
  </sheets>
  <definedNames>
    <definedName name="_xlnm.Print_Area" localSheetId="1">'Finance '!$A$1:$I$20</definedName>
    <definedName name="_xlnm.Print_Area" localSheetId="0">'Organisational Capacity'!$A$1:$E$15</definedName>
    <definedName name="_xlnm.Print_Area" localSheetId="2">'Program Delivery'!$A$1:$K$38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2"/>
  <c r="J37" s="1"/>
  <c r="J36"/>
  <c r="F16" i="5"/>
  <c r="G16"/>
  <c r="D16"/>
  <c r="E16"/>
  <c r="D15"/>
  <c r="E15"/>
  <c r="E17"/>
  <c r="D17"/>
  <c r="C17"/>
  <c r="H16"/>
  <c r="G19" i="7"/>
  <c r="D11" i="5"/>
  <c r="E11"/>
  <c r="C14" i="4"/>
  <c r="D10" i="5"/>
  <c r="C10"/>
  <c r="E10"/>
  <c r="F15" l="1"/>
  <c r="G15" s="1"/>
  <c r="H15" s="1"/>
  <c r="G17" l="1"/>
  <c r="H17" s="1"/>
  <c r="F17"/>
</calcChain>
</file>

<file path=xl/sharedStrings.xml><?xml version="1.0" encoding="utf-8"?>
<sst xmlns="http://schemas.openxmlformats.org/spreadsheetml/2006/main" count="377" uniqueCount="352">
  <si>
    <t>TI-Evaluation Tool Truckers</t>
  </si>
  <si>
    <t>Organisational Capacity</t>
  </si>
  <si>
    <t>Name of the TI NGO:</t>
  </si>
  <si>
    <t>Intervention Category: A/B/C (please circle the required one)</t>
  </si>
  <si>
    <t>Sl.No.</t>
  </si>
  <si>
    <t>Indicators</t>
  </si>
  <si>
    <t>Score   Resulted     "0" for No "1" for Yes</t>
  </si>
  <si>
    <t>Mean of verification/observations</t>
  </si>
  <si>
    <t>Remarks</t>
  </si>
  <si>
    <t xml:space="preserve">All project staff and 70%PE positions have been filled as per project proposal </t>
  </si>
  <si>
    <t>All NGOs contracted has to appoint the staff within three months from signing of contract.   Project proposal,  staff attendance sheet during the last year (If a position has been vacated and not filled in within 2 months, give  "0" mark for this indicator.)</t>
  </si>
  <si>
    <t>They have  100 percent of staff in trucker project,r2 ORW  and 5 Peer as per the contract of Trucker typology  with SACS.</t>
  </si>
  <si>
    <r>
      <rPr>
        <sz val="14"/>
        <rFont val="Calibri"/>
        <charset val="134"/>
      </rPr>
      <t xml:space="preserve">Staff </t>
    </r>
    <r>
      <rPr>
        <sz val="14"/>
        <color indexed="8"/>
        <rFont val="Calibri"/>
        <charset val="134"/>
      </rPr>
      <t>turnover witnessed in the project during the contract period.</t>
    </r>
  </si>
  <si>
    <t xml:space="preserve">Attendance sheets /appointment letters. ( If there is more than 50%  of project staff(except PEs) have resigned  during the year then this indicator will be awarded '0'). If the replacement for a position is not done within two months should also be awarded "0". </t>
  </si>
  <si>
    <t>There is 0 Trurnover of ORW Truckers during this financial year 2021-2022</t>
  </si>
  <si>
    <t>Peer Educator turnover witnessed in the project during the contract period</t>
  </si>
  <si>
    <t xml:space="preserve">Attendance sheets /appointment letters. ( If there is more than 20%  PEs during the contract period then this indicator will be awarded '0'). If the replacement for a position is not done within two months should also be awarded "0". </t>
  </si>
  <si>
    <t>There is 0 turnover in Truckers Peer</t>
  </si>
  <si>
    <t>Job description given to each project staff</t>
  </si>
  <si>
    <t xml:space="preserve">All project staff do have written job description or available at NGO level </t>
  </si>
  <si>
    <t>We checked the appointment letter and found  Corrected the job description of each and every staff of TI as per the Guidelines.</t>
  </si>
  <si>
    <t>Peer Profile</t>
  </si>
  <si>
    <t>More than 20% of all the Pes are truckers /ex truckers, helpers /ex helpers</t>
  </si>
  <si>
    <t>As per the guideline they have 5 peer leader in trucker typology under the target  5000.</t>
  </si>
  <si>
    <t>Attendance/leave register maintained for the project staff</t>
  </si>
  <si>
    <t>Examine the attendance register is in use  /leave register available</t>
  </si>
  <si>
    <t>They are maintaing the attendance register and leave application file but not mentioning the total leavae available.</t>
  </si>
  <si>
    <t>Orientation to PE and other staff  has been completed</t>
  </si>
  <si>
    <t>Training registers/ orientation training/PO visit report completed within 3 months of joining</t>
  </si>
  <si>
    <t>Training of new staff was done by TI. Also they done basic topic  Training related to Health per month with TI.</t>
  </si>
  <si>
    <t>The project Director attended atleast 60% all the monthly meetings of the TI project duing the year.</t>
  </si>
  <si>
    <t>Attendance of meeting registers and minutes of the meeting</t>
  </si>
  <si>
    <t>Monthly  PD Review  meeting  are maintaing  in oder of per month with PD Awadhesh Kumar and meeting minute also updated.</t>
  </si>
  <si>
    <t xml:space="preserve">Assets purchased under project is codified/marked </t>
  </si>
  <si>
    <t>Assets register and purchase voucher (All the assets purchased under the project)</t>
  </si>
  <si>
    <t>Assets Register found updated.</t>
  </si>
  <si>
    <t>Total Score</t>
  </si>
  <si>
    <t>Name of the Evaluator</t>
  </si>
  <si>
    <t xml:space="preserve"> TI - ANNUAL EVALUATION </t>
  </si>
  <si>
    <t>Evaluation Tool for Finance</t>
  </si>
  <si>
    <t xml:space="preserve">Key Questions* </t>
  </si>
  <si>
    <t>Methodology to be adopted</t>
  </si>
  <si>
    <t>Score   Resulted "0" for No "1" for Yes</t>
  </si>
  <si>
    <t>Explanation for score</t>
  </si>
  <si>
    <t>Budget Utilization</t>
  </si>
  <si>
    <t xml:space="preserve">What is the percentage of budget utilized against the release of fund on the proposed activities </t>
  </si>
  <si>
    <t>Verification of vouchers, SOE, Bank book etc..</t>
  </si>
  <si>
    <t>Utilization should be of or above 60% against the release of fund  from SACS</t>
  </si>
  <si>
    <t>Less than 60% of the released fund</t>
  </si>
  <si>
    <t>NGO Utilize the budget more than 60 percent of the budget</t>
  </si>
  <si>
    <t>Pattern of expenditure</t>
  </si>
  <si>
    <t>Whether the expenditure is as per approved budget  in each head</t>
  </si>
  <si>
    <t>Verification of vouchers, approved budget, SOE, Bank book etc..</t>
  </si>
  <si>
    <t>As per the approved budget or No but as per the approval from SACS.</t>
  </si>
  <si>
    <t>No as per the approval.</t>
  </si>
  <si>
    <t>Vouchers,SOE,Cash book, Ledger, Approved budget  are verified by PD and PM of TI</t>
  </si>
  <si>
    <t>Bank Account</t>
  </si>
  <si>
    <t xml:space="preserve">Whether a separate bank account maintained for the TI Project at the local bank </t>
  </si>
  <si>
    <t>Verification of bank book and other related documents</t>
  </si>
  <si>
    <t>Separate bank account in place for TI project in the project area</t>
  </si>
  <si>
    <t>No separate account</t>
  </si>
  <si>
    <t>Yes, NGO have separate account of TI with account no. 27650110019870</t>
  </si>
  <si>
    <t>Systems of Payment-Verification of Bills and Vouchers ( in case of book keeping is done by software, day wise prints of vouchers and ledgers should be available)</t>
  </si>
  <si>
    <t>All payments made with proper bills and vouchers and are in place with proper approval.</t>
  </si>
  <si>
    <t>Verification of vouchers and bills</t>
  </si>
  <si>
    <t>Vouchers and bills are propoerly maintained and are all with approval.</t>
  </si>
  <si>
    <t>Inadeqaute and no approval from PD of the TI.</t>
  </si>
  <si>
    <t xml:space="preserve">All payments made with proper bills and vouchers and verified by PD and PM </t>
  </si>
  <si>
    <t>Systems of Payment-Mode of payments</t>
  </si>
  <si>
    <t>Mode of payment- cash payment is Rs.5000/- as per revised direction from NACO.</t>
  </si>
  <si>
    <r>
      <rPr>
        <sz val="14"/>
        <rFont val="Calibri"/>
        <charset val="134"/>
        <scheme val="minor"/>
      </rPr>
      <t xml:space="preserve">Verification of bank account </t>
    </r>
    <r>
      <rPr>
        <sz val="14"/>
        <rFont val="Calibri"/>
        <charset val="134"/>
      </rPr>
      <t>and vouchers</t>
    </r>
  </si>
  <si>
    <t>No cash transaction above Rs.5000/-</t>
  </si>
  <si>
    <t>Cash transaction for the amount more than Rs.5000/-</t>
  </si>
  <si>
    <t>Ngo are not using Cash payment,They are using PFMS for the all Transactions.</t>
  </si>
  <si>
    <t>Systems of Payment-Record keeping</t>
  </si>
  <si>
    <r>
      <rPr>
        <sz val="14"/>
        <rFont val="Calibri"/>
        <charset val="134"/>
        <scheme val="minor"/>
      </rPr>
      <t>All vouchers are printed and machine numbered</t>
    </r>
    <r>
      <rPr>
        <sz val="14"/>
        <rFont val="Calibri"/>
        <charset val="134"/>
      </rPr>
      <t xml:space="preserve"> Whether the ledger is maintained for vouchers</t>
    </r>
  </si>
  <si>
    <r>
      <rPr>
        <sz val="14"/>
        <rFont val="Calibri"/>
        <charset val="134"/>
        <scheme val="minor"/>
      </rPr>
      <t>Verification of vouchers</t>
    </r>
    <r>
      <rPr>
        <sz val="14"/>
        <rFont val="Calibri"/>
        <charset val="134"/>
      </rPr>
      <t xml:space="preserve"> Verification of ledger</t>
    </r>
  </si>
  <si>
    <t>Vouchers are printed and machine numbered. Ledgers are maintained properly.</t>
  </si>
  <si>
    <t xml:space="preserve">Not in place. </t>
  </si>
  <si>
    <t>All the fixed assests are maintained properly and recored in Ledger also</t>
  </si>
  <si>
    <t xml:space="preserve">Systems of booking keeping maintenance </t>
  </si>
  <si>
    <t>Whether cash book maintained/entry made  on daily basis</t>
  </si>
  <si>
    <t>Verification of cash book and interview of accountant</t>
  </si>
  <si>
    <t>Cash book is updated</t>
  </si>
  <si>
    <t xml:space="preserve">Not updated </t>
  </si>
  <si>
    <t>Cash book are maintained properly and upadated on daily Basis</t>
  </si>
  <si>
    <t>Financial reporting-SOEs submitted as per operational guideline</t>
  </si>
  <si>
    <t>Whether SOEs are submitted to SACS on time in the prescribed format. (refer Operational Guidelines for NGO/CBO PART-II-Annexure 'A' and 'B'</t>
  </si>
  <si>
    <t>Verification of SOEs and interview of SACS official</t>
  </si>
  <si>
    <t>SOEs are submitted on time and records for the same is avaialbe.</t>
  </si>
  <si>
    <t>Irregualr in submission of SOEs.</t>
  </si>
  <si>
    <t>All the Financial UC SOE verified by CA of TI  are submitted on time with USACS</t>
  </si>
  <si>
    <t>Financial reporting-Mismatch between physical &amp; financial reporting</t>
  </si>
  <si>
    <t xml:space="preserve">Whether any mismatch between  financial and physical progress reports </t>
  </si>
  <si>
    <t>Verification of MIS reports and audit reports</t>
  </si>
  <si>
    <t xml:space="preserve">Nil or Negligible mismatch </t>
  </si>
  <si>
    <t xml:space="preserve">Huge level of mismatch observed and not justifiable </t>
  </si>
  <si>
    <t>Nil Mismatch of Financial and Physical report.</t>
  </si>
  <si>
    <t>Purchase of drugs for STD treatment (only in cases where the purchase has been approved by SACS)</t>
  </si>
  <si>
    <t>Whether the guidelines on GMP followed?</t>
  </si>
  <si>
    <t>Verify the drugs and guidelines for GMP/ purchased under Jan Ausadhi Yojana</t>
  </si>
  <si>
    <t>As per GMP</t>
  </si>
  <si>
    <t>Not followed and no genuine explanation for the relapse</t>
  </si>
  <si>
    <t xml:space="preserve">TI NGO doesnt have approval  of USACS for the purchase of STD </t>
  </si>
  <si>
    <t xml:space="preserve">Compliance to SACS directions </t>
  </si>
  <si>
    <t xml:space="preserve">Whether NGO has complied to the audit observations </t>
  </si>
  <si>
    <t>Verify audit recommendation and action taken bassed on the report</t>
  </si>
  <si>
    <t>NGO has given adeqaute attention to audit recommendations and actions were taken</t>
  </si>
  <si>
    <t>No action from NGO side</t>
  </si>
  <si>
    <t>TI NGO Submitted the audit observation of financial report timely also the action were taken under the observation.</t>
  </si>
  <si>
    <t>The PFMS portal is active</t>
  </si>
  <si>
    <t>All the payments to the staff and vendors are done through the PFMS portal and advice is keept.</t>
  </si>
  <si>
    <t>PFMS portal is used for all transactions</t>
  </si>
  <si>
    <t>PFMS portal is not used for  of transactions</t>
  </si>
  <si>
    <t>PFMS Portal are active and used for all the transactions.</t>
  </si>
  <si>
    <t>Procurement  system in place</t>
  </si>
  <si>
    <t>What is the procurement system for purchase of drugs/needles and syringes/fixed assets</t>
  </si>
  <si>
    <t xml:space="preserve">Three quotations to be collected  </t>
  </si>
  <si>
    <t>Quotations are in place from three different parties and assessed.</t>
  </si>
  <si>
    <t>No system in place.</t>
  </si>
  <si>
    <t>Quotations are  found of three different parties and placed properly under the procurement system</t>
  </si>
  <si>
    <t>TI Evaluation Tool for Truckers 2019-20</t>
  </si>
  <si>
    <t>Programme Delivery</t>
  </si>
  <si>
    <t>Sl No</t>
  </si>
  <si>
    <t>Target</t>
  </si>
  <si>
    <t>Achievement</t>
  </si>
  <si>
    <t>Key Questions</t>
  </si>
  <si>
    <t>Assessment Scores</t>
  </si>
  <si>
    <t>Scores Resulted</t>
  </si>
  <si>
    <t>1 (Poor)</t>
  </si>
  <si>
    <t>2 (Average)</t>
  </si>
  <si>
    <t>3 (Good)</t>
  </si>
  <si>
    <t>Outreach</t>
  </si>
  <si>
    <r>
      <rPr>
        <sz val="14"/>
        <rFont val="Calibri"/>
        <charset val="134"/>
        <scheme val="minor"/>
      </rPr>
      <t xml:space="preserve">Monthly outreach plan in place  at project level </t>
    </r>
    <r>
      <rPr>
        <sz val="14"/>
        <rFont val="Calibri"/>
        <charset val="134"/>
      </rPr>
      <t>available for each truckers halting point within the project area. i.e. one project area may have separate truck halting points and each require separate plan.</t>
    </r>
  </si>
  <si>
    <t>Out reach plan are found properly and verified with Daily Dairy</t>
  </si>
  <si>
    <t xml:space="preserve">Verification of outreach plan </t>
  </si>
  <si>
    <t>Interview with  ORWs and Pes whether  they are able to explain the plan and its use.Mark 0 if outreach plan is not there for past 3 months</t>
  </si>
  <si>
    <t>Outreach  plan in place but ORW not able to explain</t>
  </si>
  <si>
    <r>
      <rPr>
        <sz val="14"/>
        <rFont val="Calibri"/>
        <charset val="134"/>
        <scheme val="minor"/>
      </rPr>
      <t xml:space="preserve">Outreach </t>
    </r>
    <r>
      <rPr>
        <sz val="14"/>
        <rFont val="Calibri"/>
        <charset val="134"/>
      </rPr>
      <t xml:space="preserve"> plan in place able to explain but  not fully used by Team.  </t>
    </r>
  </si>
  <si>
    <t xml:space="preserve">Outreach plan in place and the same is used by ORW, and PE.  </t>
  </si>
  <si>
    <t xml:space="preserve">Percent of target truckers contacted by the project through IPC sessions (as per intervention wise contract per year) </t>
  </si>
  <si>
    <t>1,20,000 for A category, 40,000 for B category, 20,000 for C category.</t>
  </si>
  <si>
    <t>Number of estimated truckers contacted through IPC sessions conducted by Pes and ORWs at least once in a quarter during contract year as per contract agreement.1,20,000 for A category,40,000 for B category,20,000 for C category.</t>
  </si>
  <si>
    <r>
      <rPr>
        <sz val="14"/>
        <rFont val="Calibri"/>
        <charset val="134"/>
        <scheme val="minor"/>
      </rPr>
      <t xml:space="preserve">Verification of project proposal, performance indicators,Peer monthly reports, ORW field diaries/  other related documents. </t>
    </r>
    <r>
      <rPr>
        <sz val="14"/>
        <rFont val="Calibri"/>
        <charset val="134"/>
      </rPr>
      <t>(Verification by CMIS/Monthly report, Outreach registers)</t>
    </r>
  </si>
  <si>
    <r>
      <rPr>
        <sz val="14"/>
        <rFont val="Calibri"/>
        <charset val="134"/>
        <scheme val="minor"/>
      </rPr>
      <t xml:space="preserve">At least </t>
    </r>
    <r>
      <rPr>
        <sz val="14"/>
        <rFont val="Calibri"/>
        <charset val="134"/>
      </rPr>
      <t>40% of target truckers contacted through IPC sessions  in a quarter during the contract period</t>
    </r>
  </si>
  <si>
    <t>41-59% of target truckers contacted  through IPC sessions in a quarter during the contract period.</t>
  </si>
  <si>
    <t>More than 60% of target truckers contacted  through IPC sessions in a quarter during the contract period.</t>
  </si>
  <si>
    <t>Field Visit by ORWs</t>
  </si>
  <si>
    <t>5 days a week and 2 days for supervision for each ORW</t>
  </si>
  <si>
    <t>Outreach workers also done the field visit in lockdown also and done ration distribution</t>
  </si>
  <si>
    <t>ORW visiting the field minimum 5 days in a week and providing 2 day  supportive supervision to all the PEs of his/her areas for effective delivery of project services by PEs to truckers . 60% ORWs are able to demonstrate IPC sessions/Health games.</t>
  </si>
  <si>
    <r>
      <rPr>
        <sz val="14"/>
        <rFont val="Calibri"/>
        <charset val="134"/>
        <scheme val="minor"/>
      </rPr>
      <t xml:space="preserve">ORW diaries, weekly staff meeting minutes, ORW movement plan/register,observations on field recorded in the diaries. </t>
    </r>
    <r>
      <rPr>
        <b/>
        <sz val="14"/>
        <rFont val="Calibri"/>
        <charset val="134"/>
      </rPr>
      <t>If no field visit, score is '0'</t>
    </r>
  </si>
  <si>
    <t>Atleast 40% among the ORWs are able to demonstrate IPC sessions/Health games</t>
  </si>
  <si>
    <t>Atleast 50% among the ORWs are able to demonstrate IPC sessions/Health game</t>
  </si>
  <si>
    <t>All ORWs are able to demonstrate IPC sessions/Health game</t>
  </si>
  <si>
    <t>ORW are visiting field visit 5 days in field also supported PE as per the target .</t>
  </si>
  <si>
    <t xml:space="preserve">Theme based street plays </t>
  </si>
  <si>
    <t xml:space="preserve">30/permonth   for A category,10/monthfor B category,5/month for C category </t>
  </si>
  <si>
    <t xml:space="preserve">Found Nukkad natak file properly and verifed by PD Signature also the coverage of Mid Media are good.  </t>
  </si>
  <si>
    <t xml:space="preserve">Number of street plays organised against plan during last three months.30/permonth   for A category,10/monthfor B category,5/month for C category  </t>
  </si>
  <si>
    <t>Review of Daily report (ORW), Mid-media /IPC report, BCC material distribution register, Monthly report (Quantitative and Qualitative), Review of scipt, Personal observation and interactions</t>
  </si>
  <si>
    <t xml:space="preserve">At least 50%  street play organised against planned </t>
  </si>
  <si>
    <t xml:space="preserve">At least 51-80%  street play organised against planned </t>
  </si>
  <si>
    <t xml:space="preserve">80% and above   street play organised against planned </t>
  </si>
  <si>
    <t>Street play are found on Monthly base (2 Mid Media per Month)</t>
  </si>
  <si>
    <t>Quality of peer education by the Peers</t>
  </si>
  <si>
    <t>Observation of atleast 2 IPC sessions and interaction with the peers</t>
  </si>
  <si>
    <t>Review of IPC Charts.Personal observations and interactions with Peers</t>
  </si>
  <si>
    <t>Less than 40% PEs interacted are able to demonstrate right way of conducting IPC sessions and condom demonstration</t>
  </si>
  <si>
    <t>41-59%  PEs interacted are able to demonstrate right way of conducting IPC sessions and condom demonstration</t>
  </si>
  <si>
    <t>60% and above Pes interacted  are able to demonstrate right way of conducting IPC sessions and condom demonstration.</t>
  </si>
  <si>
    <t>Peer leader also taking the IPC of the Truck Drivers.</t>
  </si>
  <si>
    <t>Clinic and other Services</t>
  </si>
  <si>
    <t xml:space="preserve">Established static clinic and operates at flexible timings with required manpower, infrastructure and equipment/instruments </t>
  </si>
  <si>
    <t>Set up of a static clinic (may also be of flexible timings) as per NACO guidelines (Doctor,Counselor/staff nurse),timings of atleast 3 hours a day, space for examination available,  STI drugs availabilty.</t>
  </si>
  <si>
    <t>Clinic observations based on NACO guidelines/ checklist.Observation and interaction with Doctor,counselor//Staff nurse.</t>
  </si>
  <si>
    <t>Static clinic set up without proper clinical equipment, non availabilty of STI drugs.</t>
  </si>
  <si>
    <t>Static clinic set up with  proper clinical equipment but  non availabilty of STI drugs as per guidelines.</t>
  </si>
  <si>
    <t xml:space="preserve">Static clinic set up with  proper clinical equipment, Availabilty of STI drugs with proper stock keeping </t>
  </si>
  <si>
    <t>Health camp are done properly as per the target, STI drugs are available and Doctor , Counsellor also   spending 3 Hrs Minimum in health camp.</t>
  </si>
  <si>
    <t>Quality of clinical services provided by the static/satelite clinics</t>
  </si>
  <si>
    <t>Clinical services provided with confidentiality, patients are counseled on condom use, follow up plan is discussed.</t>
  </si>
  <si>
    <t>Observations of the services, feedback from the truckers and stakeholders.</t>
  </si>
  <si>
    <t>Confidentiality is not maintained, follow up plan is not discussed</t>
  </si>
  <si>
    <t>Confidentiality is maintained, other factors are compromised.</t>
  </si>
  <si>
    <t>All basic requirements are met.</t>
  </si>
  <si>
    <t>Clinical services provided to Truckers in health camp, Patient are counseled by Counsellor also taking the Follow up by Out Reach Worker and Counsellor.</t>
  </si>
  <si>
    <t xml:space="preserve">Operates satelite clinics, as extension of static clinics around neighbouring establishments accessible by truckers  </t>
  </si>
  <si>
    <t>Operates satellite clinic (as per NACO guidelines) around neighbouring establishments .3-6 satellite  locations in A category site,3 atellite  locations in B category, Not applicable in C category site.</t>
  </si>
  <si>
    <t>Clinic observations based on NACO guidelines/ checklist. Clinic schedules prominently displayed at transporters/brokers premises.</t>
  </si>
  <si>
    <t xml:space="preserve">Satellite clinic non  operational </t>
  </si>
  <si>
    <t>Satellite Clinic operational but  less than 3 locations</t>
  </si>
  <si>
    <t>Satellite clinic operational and in  3-6 locations .</t>
  </si>
  <si>
    <t xml:space="preserve">Truckers screened/tested for HIV through CBS/ICTC </t>
  </si>
  <si>
    <t>100% of STI cases need to tested for HIV</t>
  </si>
  <si>
    <t>Percent of truckers registered for STI treatment were tested  for HIV testing</t>
  </si>
  <si>
    <t>Couseling and referal registered/CMIS, verification of referral slips signed by ICTC counselor</t>
  </si>
  <si>
    <t>Below 30% of referred to ICTC have actually tested in ICTC</t>
  </si>
  <si>
    <t>31-39% of referred to ICTC have actually tested in ICTC</t>
  </si>
  <si>
    <r>
      <rPr>
        <sz val="14"/>
        <rFont val="Calibri"/>
        <charset val="134"/>
        <scheme val="minor"/>
      </rPr>
      <t xml:space="preserve">Above 40% of referred to ICTC have </t>
    </r>
    <r>
      <rPr>
        <sz val="14"/>
        <rFont val="Calibri"/>
        <charset val="134"/>
      </rPr>
      <t>actually tested in ICTC</t>
    </r>
  </si>
  <si>
    <t>Found the  truckers registered  with TI for STI treatment were tested  for HIV tested 100%.</t>
  </si>
  <si>
    <t xml:space="preserve">STI counseling sessions </t>
  </si>
  <si>
    <t>100% of STI cases need to be counseled</t>
  </si>
  <si>
    <t xml:space="preserve">Project Counselor is adequately trained and performs STI counseling </t>
  </si>
  <si>
    <t>Counseling Register, Personal interaction and observations during the counseling session</t>
  </si>
  <si>
    <t xml:space="preserve">Below 50% of the STI clients are exposed to STI counseling </t>
  </si>
  <si>
    <t xml:space="preserve">50-80% STI clients in the clinic are exposed to STI counseling </t>
  </si>
  <si>
    <t xml:space="preserve">80% and above STI clients are exposed to STI counseling. Counselor adheres to all steps  </t>
  </si>
  <si>
    <t xml:space="preserve">Co-Branding of Suraksha clinics and IEC/BCC materials </t>
  </si>
  <si>
    <t>Clinic walls have colour combination of Yellow and Blue. IEC/BCC materials are displayed with logos of Suraksha clinic</t>
  </si>
  <si>
    <t>Personal observations</t>
  </si>
  <si>
    <t xml:space="preserve">Clinic not functional </t>
  </si>
  <si>
    <t>Clinic functional without Khushi/Suraksha Branding (Wall colours and logos)</t>
  </si>
  <si>
    <t>Clinic functional with Khushi/Suraksha branding (wall colours and logos)</t>
  </si>
  <si>
    <t>Clinic are funstionaly as per the target also IPC Materials are displayed properly.</t>
  </si>
  <si>
    <t>Clinic footfalls in the clinics (15% of coverage for A category and 25% of coverage for B&amp;C category of the outreach coverage - indicator no.2)</t>
  </si>
  <si>
    <t>15% of coverage for A category and 25% of coverage for B&amp;C category of the outreach coverage - indicator no.2)</t>
  </si>
  <si>
    <t>The clinic footfalls observed during last 3 months ( average of 3 months) to be taken</t>
  </si>
  <si>
    <t>Verification of clinic cards, patient register, medicine dispensing register, cash book</t>
  </si>
  <si>
    <t xml:space="preserve">Less than 15% in A, 25% in B &amp;C </t>
  </si>
  <si>
    <t xml:space="preserve">15% in A, 25% in B&amp;C </t>
  </si>
  <si>
    <t>More than the benchmark</t>
  </si>
  <si>
    <t>STI footfalls among the clinic footfalls (10% of the foot falls - indicator 12)</t>
  </si>
  <si>
    <t>10% of the foot falls - indicator 12</t>
  </si>
  <si>
    <t>The STI footfalls observed during last 3 months ( average of 3 months) to be taken</t>
  </si>
  <si>
    <t>Less than 10% of the above indicator</t>
  </si>
  <si>
    <t>10% of the above indicator</t>
  </si>
  <si>
    <t>More than 10% of the above indicator</t>
  </si>
  <si>
    <t>Condom Management</t>
  </si>
  <si>
    <t>Coordination with the SMO to provide information on condom availablity, demand, avaiability and display of IEC on condoms. In case of non-SMO districts the NGOs are expected to manage social marketing</t>
  </si>
  <si>
    <t>Joint planning, field visits and reviews held with SMO</t>
  </si>
  <si>
    <t>Meeting minutes and Joint visit reports with SMO. Feedback from the out let holders, SMO supervisors of the area.</t>
  </si>
  <si>
    <t>Joint reviews, planning and field visits with SMO/ TSG POs done for less than 6 months</t>
  </si>
  <si>
    <t>For 6-10 months, Joint reviews, planning and field visits with SMO/ TSG POs</t>
  </si>
  <si>
    <t>Joint reviews, planning and field visits with SMO/TSG POs done for more than 10 months</t>
  </si>
  <si>
    <t>Meeting Minutes and Joint Visit reports with SMO are found genreally.</t>
  </si>
  <si>
    <t xml:space="preserve">Traditional and non-traditional outlets for condom social marketing </t>
  </si>
  <si>
    <t>At least 80% of the out lets should be non-traditional</t>
  </si>
  <si>
    <t>Percent of traditional and non-traditional outlets for condom social marketing in the operational area</t>
  </si>
  <si>
    <t>Daily dairies , Weekly and monthly reports, SM Condom register</t>
  </si>
  <si>
    <t xml:space="preserve">Below 50% of the functional TO and NTO available as per the target </t>
  </si>
  <si>
    <t xml:space="preserve">Between 50-80% functional TO and NTO available as per the target </t>
  </si>
  <si>
    <t>80% and above functional TO and NTO available as per the target</t>
  </si>
  <si>
    <t>Traditional and non traditional outlets for Social Marketing are found as per the target and Stock are maintaing in Stock Register</t>
  </si>
  <si>
    <t xml:space="preserve">Condoms sales through the TO and NTO </t>
  </si>
  <si>
    <t>At least 80% of the condom sales through outlets</t>
  </si>
  <si>
    <t>Percent of condoms sold through the TO and NTO in the oprational area</t>
  </si>
  <si>
    <t xml:space="preserve">Daily dairies, , Weekly and monthly reports, SM Condom register </t>
  </si>
  <si>
    <t xml:space="preserve">Below 50% condom sale recorded as per the target </t>
  </si>
  <si>
    <t xml:space="preserve">Between 50-80% condom sale recorded as per the target </t>
  </si>
  <si>
    <t>80% and above condom sale recorded as per the target</t>
  </si>
  <si>
    <t>Condom Social Marketing are done and the qoutation of the vender found corrected.</t>
  </si>
  <si>
    <t>STI Drugs -commodity-drug management, availability, stock out.</t>
  </si>
  <si>
    <t>Whether NGO purchases drugs using 3 competitive quotations, medicines dispensed to the truckers at no-profit basis, receipts are maintained.</t>
  </si>
  <si>
    <r>
      <rPr>
        <sz val="14"/>
        <rFont val="Calibri"/>
        <charset val="134"/>
        <scheme val="minor"/>
      </rPr>
      <t xml:space="preserve">Medicine stock register, Cash Book, bills, receipts. </t>
    </r>
    <r>
      <rPr>
        <b/>
        <sz val="14"/>
        <rFont val="Calibri"/>
        <charset val="134"/>
      </rPr>
      <t>In case of stock outs and no procument score is '0'</t>
    </r>
  </si>
  <si>
    <t>Medicines procured with out quotations/ no receipts maintained for dispensing</t>
  </si>
  <si>
    <t>Medicines procured with proper quotations but no receipts maintained for dispensing</t>
  </si>
  <si>
    <t>Medicines procured with proper quotations and receipts maintained for dispensing</t>
  </si>
  <si>
    <t>SECTION 2:  SUPPORT SERVICES</t>
  </si>
  <si>
    <t>Enabling Environment</t>
  </si>
  <si>
    <t>Involvement of different stakeholders in the project activities through constitution of Local Advisory Committee ( A committee comprised of members from brokers, associations, owners, other stakeholders of the project area)</t>
  </si>
  <si>
    <t>`</t>
  </si>
  <si>
    <r>
      <rPr>
        <sz val="14"/>
        <rFont val="Calibri"/>
        <charset val="134"/>
        <scheme val="minor"/>
      </rPr>
      <t>Verification of the LAC Register and interaction with LAC members(Byelaw if available) .</t>
    </r>
    <r>
      <rPr>
        <b/>
        <sz val="14"/>
        <rFont val="Calibri"/>
        <charset val="134"/>
      </rPr>
      <t>LAC not constituted, then score is '0'.</t>
    </r>
  </si>
  <si>
    <t>LAC constituted but meetings not held in last 6 months.</t>
  </si>
  <si>
    <t>LAC constituted meetings are held but members are not aware of their role.</t>
  </si>
  <si>
    <t>LAC constituted and members updated on the project activities in the meetings in last 3 months</t>
  </si>
  <si>
    <t>Community response to the Program Services</t>
  </si>
  <si>
    <t>Project is adhereing to confidentiality norms</t>
  </si>
  <si>
    <t xml:space="preserve">Confidentiality is maintained for the counseling sessions </t>
  </si>
  <si>
    <t>FGD with the 10-15 truckers (suggested to conduct at the field).</t>
  </si>
  <si>
    <t>Participants are not sure of confidentiality norms being adhered at the project level</t>
  </si>
  <si>
    <t>Atleast 50% of the participants are satsfied with privacy  and confidentiality at the project level.</t>
  </si>
  <si>
    <t>More than 50% of the particiaptns are satsfied with privacy  and confidentiality at the project level.</t>
  </si>
  <si>
    <t>particiaptns are satsfied with privacy  and confidentiality by TI .</t>
  </si>
  <si>
    <t>Community perception on project services</t>
  </si>
  <si>
    <t>Are the truckers satisfied with the available services and services meet their demands.</t>
  </si>
  <si>
    <t>FGD with 5-10% brokers/transporters/truckers (suggested to conduct at the filed level).</t>
  </si>
  <si>
    <t>Atleast 40% of the  truckers are convinced with the project services</t>
  </si>
  <si>
    <t xml:space="preserve">41%- 60% truckers are satisfied with the project services. </t>
  </si>
  <si>
    <t xml:space="preserve">More than 60% or of the truckers are satisfied with the project services.  </t>
  </si>
  <si>
    <t>Adequate supply of commodities (condoms)</t>
  </si>
  <si>
    <t xml:space="preserve">Condoms through Social Marketing provided by the Project  </t>
  </si>
  <si>
    <t xml:space="preserve">FGD with 10-15 community members (Suggested to conduct at the filed) </t>
  </si>
  <si>
    <t xml:space="preserve">at least 50 % respondents reported that they are getting the condoms as and when they demand.  </t>
  </si>
  <si>
    <t xml:space="preserve">51-75% respondents reported that they are getting the condoms as and when they demand.  </t>
  </si>
  <si>
    <t xml:space="preserve">More than 80% or of the respondents reported that  they are gettingthe condoms as and when they demand.    </t>
  </si>
  <si>
    <t>Condom are providing to truckers as per the Demand of HRGs.</t>
  </si>
  <si>
    <t xml:space="preserve">Involvement of key stakeholders in program monitoring </t>
  </si>
  <si>
    <t>Ability of the project to involve key stakeholders in addressing the issues relating to project activities and providing support to the project team</t>
  </si>
  <si>
    <t>One to one interaction with atleast 3 stakeholders of the project. (suggested to conduct at the filed).</t>
  </si>
  <si>
    <t>At least 1 stake holders  participated and provided support in project activities</t>
  </si>
  <si>
    <t>At leat 2stake holders  participated and provided support in project activities</t>
  </si>
  <si>
    <t>More than 2 stake holders  participated and provided support in project activities</t>
  </si>
  <si>
    <t>Stake Holders are supported the TI NGO at their Level.</t>
  </si>
  <si>
    <t>Involvement of Counselor</t>
  </si>
  <si>
    <t xml:space="preserve">The counsellor should be  sensitive while addressing issues relating to truckers. </t>
  </si>
  <si>
    <t>FGD with the 10-15 community members (suggested to conduct at the field level).</t>
  </si>
  <si>
    <t>Atleast 50% respondents reported that they are satisfied with the counselor/ANM</t>
  </si>
  <si>
    <t xml:space="preserve">51 to 75% respondents reported that they are satisfied with the counselor/ANM  </t>
  </si>
  <si>
    <t xml:space="preserve">More than 75% or of the respondents reported that  they are satisfied with the counselor/ANM  </t>
  </si>
  <si>
    <t>Counsellor are participating with HRGs and they are Satisfied with him.</t>
  </si>
  <si>
    <t>SECTION 1: BASIC SERVICES</t>
  </si>
  <si>
    <t>SECTION 1: TOTAL MARKS OBTAINED</t>
  </si>
  <si>
    <t>SECTION 2: SUPPORT SERVICES</t>
  </si>
  <si>
    <t>SECTION 2: TOTAL MARKS OBTAINED</t>
  </si>
  <si>
    <t>TOTAL SCORE</t>
  </si>
  <si>
    <t>Scoring Sheet Truckers</t>
  </si>
  <si>
    <t xml:space="preserve">Balajee Sewa Sansthan </t>
  </si>
  <si>
    <t xml:space="preserve">State:                                             </t>
  </si>
  <si>
    <t>Uttrakhand</t>
  </si>
  <si>
    <t>District:</t>
  </si>
  <si>
    <t>Dehradun</t>
  </si>
  <si>
    <t>Calculation of score for stage 1</t>
  </si>
  <si>
    <t>Particulars</t>
  </si>
  <si>
    <t>Maximum no. of indicators</t>
  </si>
  <si>
    <t>Max. Score</t>
  </si>
  <si>
    <t>Qualifying Marks</t>
  </si>
  <si>
    <t>Qualifying Percentage</t>
  </si>
  <si>
    <t>Stage1</t>
  </si>
  <si>
    <t>Finance</t>
  </si>
  <si>
    <t>Actual Marks ( calculated automatically from the evaluation sheet)</t>
  </si>
  <si>
    <t>Actual Marks Obtained</t>
  </si>
  <si>
    <t xml:space="preserve">Percent of Marks </t>
  </si>
  <si>
    <t>Qualified/Not Qualified</t>
  </si>
  <si>
    <t>Calculation of score for stage 2</t>
  </si>
  <si>
    <t>Weightage Score from Program Delivery (calculated automatically from the evaluation sheet)</t>
  </si>
  <si>
    <t>S NO</t>
  </si>
  <si>
    <t>No. of indicators Applicable for this  TI</t>
  </si>
  <si>
    <t xml:space="preserve">Maximum Score </t>
  </si>
  <si>
    <t xml:space="preserve">Maximum weighted Score </t>
  </si>
  <si>
    <t>Score obtained</t>
  </si>
  <si>
    <t>Weighted score obtained</t>
  </si>
  <si>
    <t xml:space="preserve">Percent  of Score derived </t>
  </si>
  <si>
    <t xml:space="preserve">Basic services </t>
  </si>
  <si>
    <t>Support services</t>
  </si>
  <si>
    <t>Total Marks</t>
  </si>
  <si>
    <t xml:space="preserve">Name of the Evaluator </t>
  </si>
  <si>
    <t xml:space="preserve">Mr. Harpal Singh Panwar </t>
  </si>
  <si>
    <t>CA Arun Rohela</t>
  </si>
  <si>
    <t>Finance Evaluator</t>
  </si>
  <si>
    <t>State:       Uttrakhand                                                                                                          District:.  Dehradun</t>
  </si>
  <si>
    <t>Name of the TI NGO: Balajee Sewa Sansthan</t>
  </si>
  <si>
    <t>Score</t>
  </si>
  <si>
    <t>State:    Uttrakhand                                                                                                             District: Dehradun</t>
  </si>
  <si>
    <t>State:       Uttrakhand                                                                                                          District:.   Dehradun</t>
  </si>
  <si>
    <t>Prof. Jagender Singh Rawat, Mr. Harpal Singh, Arun Rohela</t>
  </si>
  <si>
    <t>Team Leader</t>
  </si>
  <si>
    <t xml:space="preserve">Professor. Jagendra Singh Rawat </t>
  </si>
  <si>
    <r>
      <t xml:space="preserve"> </t>
    </r>
    <r>
      <rPr>
        <b/>
        <sz val="10"/>
        <color theme="1"/>
        <rFont val="Calibri"/>
        <family val="2"/>
        <scheme val="minor"/>
      </rPr>
      <t>Co. Evaluator</t>
    </r>
  </si>
  <si>
    <t>55% of target truckers contacted  through IPC sessions in a quarter during the contract period.</t>
  </si>
  <si>
    <t>8% of the above indicator</t>
  </si>
  <si>
    <t>No procure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</si>
</sst>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8"/>
      <name val="Calibri"/>
      <charset val="134"/>
      <scheme val="minor"/>
    </font>
    <font>
      <b/>
      <sz val="14"/>
      <name val="Calibri"/>
      <charset val="134"/>
      <scheme val="minor"/>
    </font>
    <font>
      <sz val="14"/>
      <name val="Calibri"/>
      <charset val="134"/>
      <scheme val="minor"/>
    </font>
    <font>
      <sz val="14"/>
      <name val="Calibri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u/>
      <sz val="18"/>
      <color theme="1"/>
      <name val="Calibri"/>
      <charset val="134"/>
      <scheme val="minor"/>
    </font>
    <font>
      <b/>
      <sz val="18"/>
      <color theme="3" tint="-0.249977111117893"/>
      <name val="Calibri"/>
      <charset val="134"/>
    </font>
    <font>
      <b/>
      <sz val="14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sz val="16"/>
      <color theme="3" tint="-0.249977111117893"/>
      <name val="Calibri"/>
      <charset val="134"/>
      <scheme val="minor"/>
    </font>
    <font>
      <b/>
      <sz val="14"/>
      <color indexed="8"/>
      <name val="Calibri"/>
      <charset val="134"/>
      <scheme val="minor"/>
    </font>
    <font>
      <sz val="14"/>
      <color rgb="FF000000"/>
      <name val="Calibri"/>
      <charset val="134"/>
      <scheme val="minor"/>
    </font>
    <font>
      <sz val="14"/>
      <color indexed="8"/>
      <name val="Calibri"/>
      <charset val="134"/>
      <scheme val="minor"/>
    </font>
    <font>
      <sz val="16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4"/>
      <name val="Calibri"/>
      <charset val="134"/>
    </font>
    <font>
      <sz val="14"/>
      <color indexed="8"/>
      <name val="Calibri"/>
      <charset val="134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 applyProtection="1">
      <alignment vertical="center" wrapText="1"/>
      <protection locked="0"/>
    </xf>
    <xf numFmtId="0" fontId="3" fillId="6" borderId="5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" fontId="3" fillId="0" borderId="5" xfId="0" applyNumberFormat="1" applyFont="1" applyBorder="1"/>
    <xf numFmtId="164" fontId="3" fillId="0" borderId="5" xfId="0" applyNumberFormat="1" applyFont="1" applyBorder="1"/>
    <xf numFmtId="164" fontId="0" fillId="0" borderId="5" xfId="0" applyNumberFormat="1" applyBorder="1"/>
    <xf numFmtId="0" fontId="4" fillId="7" borderId="5" xfId="0" applyFont="1" applyFill="1" applyBorder="1"/>
    <xf numFmtId="164" fontId="4" fillId="7" borderId="5" xfId="0" applyNumberFormat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6" fillId="0" borderId="0" xfId="0" applyFont="1"/>
    <xf numFmtId="0" fontId="8" fillId="8" borderId="5" xfId="0" applyFont="1" applyFill="1" applyBorder="1" applyAlignment="1">
      <alignment vertical="top" wrapText="1"/>
    </xf>
    <xf numFmtId="0" fontId="9" fillId="11" borderId="5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 applyProtection="1">
      <alignment vertical="top" wrapText="1"/>
      <protection locked="0"/>
    </xf>
    <xf numFmtId="0" fontId="9" fillId="12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9" fillId="14" borderId="5" xfId="0" applyFont="1" applyFill="1" applyBorder="1" applyAlignment="1">
      <alignment horizontal="left" vertical="top" wrapText="1"/>
    </xf>
    <xf numFmtId="0" fontId="8" fillId="11" borderId="5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9" fillId="15" borderId="6" xfId="0" applyFont="1" applyFill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12" fillId="6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0" xfId="0" applyFont="1"/>
    <xf numFmtId="0" fontId="15" fillId="0" borderId="0" xfId="0" applyFont="1"/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11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1" fontId="16" fillId="0" borderId="5" xfId="0" applyNumberFormat="1" applyFont="1" applyBorder="1" applyAlignment="1">
      <alignment wrapText="1"/>
    </xf>
    <xf numFmtId="0" fontId="5" fillId="15" borderId="5" xfId="0" applyFont="1" applyFill="1" applyBorder="1" applyAlignment="1">
      <alignment wrapText="1"/>
    </xf>
    <xf numFmtId="0" fontId="16" fillId="0" borderId="5" xfId="0" applyFont="1" applyBorder="1" applyAlignment="1">
      <alignment wrapText="1"/>
    </xf>
    <xf numFmtId="0" fontId="9" fillId="15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16" fillId="16" borderId="5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wrapText="1"/>
    </xf>
    <xf numFmtId="0" fontId="7" fillId="9" borderId="2" xfId="0" applyFont="1" applyFill="1" applyBorder="1" applyAlignment="1" applyProtection="1">
      <alignment vertical="top" wrapText="1"/>
      <protection locked="0"/>
    </xf>
    <xf numFmtId="0" fontId="7" fillId="10" borderId="2" xfId="0" applyFont="1" applyFill="1" applyBorder="1" applyAlignment="1" applyProtection="1">
      <alignment vertical="top" wrapText="1"/>
      <protection locked="0"/>
    </xf>
    <xf numFmtId="0" fontId="22" fillId="8" borderId="5" xfId="0" applyFont="1" applyFill="1" applyBorder="1" applyAlignment="1">
      <alignment horizontal="center" vertical="top" wrapText="1"/>
    </xf>
    <xf numFmtId="0" fontId="22" fillId="8" borderId="6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vertical="top" wrapText="1"/>
    </xf>
    <xf numFmtId="0" fontId="16" fillId="0" borderId="5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24" fillId="0" borderId="5" xfId="0" applyFont="1" applyBorder="1" applyAlignment="1">
      <alignment vertical="top" wrapText="1"/>
    </xf>
    <xf numFmtId="0" fontId="22" fillId="0" borderId="5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justify" vertical="justify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24" fillId="12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justify" vertical="top" wrapText="1"/>
    </xf>
    <xf numFmtId="0" fontId="23" fillId="12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wrapText="1"/>
      <protection locked="0"/>
    </xf>
    <xf numFmtId="0" fontId="25" fillId="0" borderId="5" xfId="0" applyFont="1" applyFill="1" applyBorder="1" applyAlignment="1" applyProtection="1">
      <protection locked="0"/>
    </xf>
    <xf numFmtId="0" fontId="26" fillId="15" borderId="5" xfId="0" applyFont="1" applyFill="1" applyBorder="1" applyAlignment="1">
      <alignment vertical="top" wrapText="1"/>
    </xf>
    <xf numFmtId="0" fontId="14" fillId="15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5" xfId="0" applyBorder="1"/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top" wrapText="1"/>
    </xf>
    <xf numFmtId="0" fontId="17" fillId="8" borderId="3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9" fillId="16" borderId="2" xfId="0" applyFont="1" applyFill="1" applyBorder="1" applyAlignment="1">
      <alignment horizontal="right" vertical="top" wrapText="1"/>
    </xf>
    <xf numFmtId="0" fontId="9" fillId="16" borderId="4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16" borderId="2" xfId="0" applyFont="1" applyFill="1" applyBorder="1" applyAlignment="1">
      <alignment horizontal="center" vertical="top" wrapText="1"/>
    </xf>
    <xf numFmtId="0" fontId="16" fillId="16" borderId="4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6" fillId="0" borderId="4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19" fillId="16" borderId="5" xfId="0" applyFont="1" applyFill="1" applyBorder="1" applyAlignment="1">
      <alignment horizontal="left" vertical="top" wrapText="1"/>
    </xf>
    <xf numFmtId="0" fontId="16" fillId="16" borderId="6" xfId="0" applyFont="1" applyFill="1" applyBorder="1" applyAlignment="1">
      <alignment horizontal="center" vertical="top" wrapText="1"/>
    </xf>
    <xf numFmtId="0" fontId="16" fillId="16" borderId="7" xfId="0" applyFont="1" applyFill="1" applyBorder="1" applyAlignment="1">
      <alignment horizontal="center" vertical="top" wrapText="1"/>
    </xf>
    <xf numFmtId="0" fontId="19" fillId="16" borderId="6" xfId="0" applyFont="1" applyFill="1" applyBorder="1" applyAlignment="1">
      <alignment horizontal="center" vertical="top" wrapText="1"/>
    </xf>
    <xf numFmtId="0" fontId="19" fillId="16" borderId="7" xfId="0" applyFont="1" applyFill="1" applyBorder="1" applyAlignment="1">
      <alignment horizontal="center" vertical="top" wrapText="1"/>
    </xf>
    <xf numFmtId="0" fontId="17" fillId="16" borderId="16" xfId="0" applyFont="1" applyFill="1" applyBorder="1" applyAlignment="1">
      <alignment horizontal="center" vertical="top" wrapText="1"/>
    </xf>
    <xf numFmtId="0" fontId="17" fillId="16" borderId="17" xfId="0" applyFont="1" applyFill="1" applyBorder="1" applyAlignment="1">
      <alignment horizontal="center" vertical="top" wrapText="1"/>
    </xf>
    <xf numFmtId="0" fontId="17" fillId="16" borderId="19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7" fillId="9" borderId="2" xfId="0" applyFont="1" applyFill="1" applyBorder="1" applyAlignment="1" applyProtection="1">
      <alignment horizontal="left" vertical="top" wrapText="1"/>
      <protection locked="0"/>
    </xf>
    <xf numFmtId="0" fontId="7" fillId="9" borderId="4" xfId="0" applyFont="1" applyFill="1" applyBorder="1" applyAlignment="1" applyProtection="1">
      <alignment horizontal="left" vertical="top" wrapText="1"/>
      <protection locked="0"/>
    </xf>
    <xf numFmtId="0" fontId="7" fillId="10" borderId="2" xfId="0" applyFont="1" applyFill="1" applyBorder="1" applyAlignment="1" applyProtection="1">
      <alignment horizontal="left" vertical="top" wrapText="1"/>
      <protection locked="0"/>
    </xf>
    <xf numFmtId="0" fontId="7" fillId="10" borderId="3" xfId="0" applyFont="1" applyFill="1" applyBorder="1" applyAlignment="1" applyProtection="1">
      <alignment horizontal="left" vertical="top" wrapText="1"/>
      <protection locked="0"/>
    </xf>
    <xf numFmtId="0" fontId="8" fillId="13" borderId="2" xfId="0" applyFont="1" applyFill="1" applyBorder="1" applyAlignment="1">
      <alignment horizontal="right" wrapText="1"/>
    </xf>
    <xf numFmtId="0" fontId="8" fillId="13" borderId="3" xfId="0" applyFont="1" applyFill="1" applyBorder="1" applyAlignment="1">
      <alignment horizontal="right" wrapText="1"/>
    </xf>
    <xf numFmtId="0" fontId="8" fillId="13" borderId="4" xfId="0" applyFont="1" applyFill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0" fontId="29" fillId="0" borderId="8" xfId="0" applyFont="1" applyBorder="1" applyAlignment="1" applyProtection="1">
      <alignment horizontal="center"/>
      <protection locked="0"/>
    </xf>
    <xf numFmtId="0" fontId="29" fillId="0" borderId="15" xfId="0" applyFont="1" applyBorder="1" applyAlignment="1" applyProtection="1">
      <alignment horizontal="center"/>
      <protection locked="0"/>
    </xf>
    <xf numFmtId="0" fontId="8" fillId="8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13" borderId="8" xfId="0" applyFont="1" applyFill="1" applyBorder="1" applyAlignment="1">
      <alignment horizontal="center" vertical="top" wrapText="1"/>
    </xf>
    <xf numFmtId="0" fontId="9" fillId="13" borderId="9" xfId="0" applyFont="1" applyFill="1" applyBorder="1" applyAlignment="1">
      <alignment horizontal="center" vertical="top" wrapText="1"/>
    </xf>
    <xf numFmtId="0" fontId="9" fillId="13" borderId="10" xfId="0" applyFont="1" applyFill="1" applyBorder="1" applyAlignment="1">
      <alignment horizontal="center" vertical="top" wrapText="1"/>
    </xf>
    <xf numFmtId="0" fontId="9" fillId="13" borderId="11" xfId="0" applyFont="1" applyFill="1" applyBorder="1" applyAlignment="1">
      <alignment horizontal="center" vertical="top" wrapText="1"/>
    </xf>
    <xf numFmtId="0" fontId="9" fillId="13" borderId="12" xfId="0" applyFont="1" applyFill="1" applyBorder="1" applyAlignment="1">
      <alignment horizontal="center" vertical="top" wrapText="1"/>
    </xf>
    <xf numFmtId="0" fontId="9" fillId="13" borderId="13" xfId="0" applyFont="1" applyFill="1" applyBorder="1" applyAlignment="1">
      <alignment horizontal="center" vertical="top" wrapText="1"/>
    </xf>
    <xf numFmtId="0" fontId="8" fillId="11" borderId="2" xfId="0" applyFont="1" applyFill="1" applyBorder="1" applyAlignment="1">
      <alignment horizontal="center" vertical="top" wrapText="1"/>
    </xf>
    <xf numFmtId="0" fontId="8" fillId="11" borderId="3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wrapText="1"/>
    </xf>
    <xf numFmtId="0" fontId="13" fillId="16" borderId="2" xfId="0" applyFont="1" applyFill="1" applyBorder="1" applyAlignment="1">
      <alignment horizontal="center" wrapText="1"/>
    </xf>
    <xf numFmtId="0" fontId="13" fillId="16" borderId="3" xfId="0" applyFont="1" applyFill="1" applyBorder="1" applyAlignment="1">
      <alignment horizontal="center" wrapText="1"/>
    </xf>
    <xf numFmtId="0" fontId="13" fillId="16" borderId="4" xfId="0" applyFont="1" applyFill="1" applyBorder="1" applyAlignment="1">
      <alignment horizontal="center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8" fillId="11" borderId="4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3" xfId="0" applyFont="1" applyFill="1" applyBorder="1" applyAlignment="1">
      <alignment horizontal="center" vertical="top" wrapText="1"/>
    </xf>
    <xf numFmtId="0" fontId="8" fillId="8" borderId="4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9" borderId="5" xfId="0" applyFont="1" applyFill="1" applyBorder="1" applyAlignment="1" applyProtection="1">
      <alignment horizontal="left" vertical="top" wrapText="1"/>
      <protection locked="0"/>
    </xf>
    <xf numFmtId="0" fontId="7" fillId="10" borderId="5" xfId="0" applyFont="1" applyFill="1" applyBorder="1" applyAlignment="1" applyProtection="1">
      <alignment vertical="top" wrapText="1"/>
      <protection locked="0"/>
    </xf>
    <xf numFmtId="164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9" fontId="9" fillId="0" borderId="5" xfId="0" applyNumberFormat="1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view="pageBreakPreview" topLeftCell="A7" zoomScale="80" zoomScaleNormal="99" workbookViewId="0">
      <selection activeCell="D15" sqref="D15:E15"/>
    </sheetView>
  </sheetViews>
  <sheetFormatPr defaultColWidth="9" defaultRowHeight="15"/>
  <cols>
    <col min="1" max="1" width="5.5703125" customWidth="1"/>
    <col min="2" max="2" width="44.42578125" customWidth="1"/>
    <col min="3" max="3" width="18.140625" customWidth="1"/>
    <col min="4" max="4" width="73.5703125" customWidth="1"/>
    <col min="5" max="5" width="45.140625" customWidth="1"/>
  </cols>
  <sheetData>
    <row r="1" spans="1:14" ht="23.25">
      <c r="A1" s="85" t="s">
        <v>0</v>
      </c>
      <c r="B1" s="86"/>
      <c r="C1" s="86"/>
      <c r="D1" s="86"/>
      <c r="E1" s="86"/>
    </row>
    <row r="2" spans="1:14" ht="21">
      <c r="A2" s="87" t="s">
        <v>1</v>
      </c>
      <c r="B2" s="87"/>
      <c r="C2" s="87"/>
      <c r="D2" s="87"/>
      <c r="E2" s="87"/>
    </row>
    <row r="3" spans="1:14" ht="48" customHeight="1">
      <c r="A3" s="88" t="s">
        <v>341</v>
      </c>
      <c r="B3" s="89"/>
      <c r="C3" s="89"/>
      <c r="D3" s="57" t="s">
        <v>3</v>
      </c>
      <c r="E3" s="58" t="s">
        <v>340</v>
      </c>
      <c r="F3" s="18"/>
      <c r="G3" s="18"/>
      <c r="H3" s="18"/>
      <c r="I3" s="18"/>
      <c r="J3" s="18"/>
      <c r="K3" s="18"/>
      <c r="L3" s="18"/>
      <c r="M3" s="18"/>
      <c r="N3" s="18"/>
    </row>
    <row r="4" spans="1:14" ht="75">
      <c r="A4" s="59" t="s">
        <v>4</v>
      </c>
      <c r="B4" s="59" t="s">
        <v>5</v>
      </c>
      <c r="C4" s="60" t="s">
        <v>6</v>
      </c>
      <c r="D4" s="59" t="s">
        <v>7</v>
      </c>
      <c r="E4" s="59" t="s">
        <v>8</v>
      </c>
    </row>
    <row r="5" spans="1:14" ht="76.5" customHeight="1">
      <c r="A5" s="61">
        <v>1</v>
      </c>
      <c r="B5" s="62" t="s">
        <v>9</v>
      </c>
      <c r="C5" s="63">
        <v>1</v>
      </c>
      <c r="D5" s="64" t="s">
        <v>10</v>
      </c>
      <c r="E5" s="65" t="s">
        <v>11</v>
      </c>
    </row>
    <row r="6" spans="1:14" ht="75" customHeight="1">
      <c r="A6" s="61">
        <v>2</v>
      </c>
      <c r="B6" s="66" t="s">
        <v>12</v>
      </c>
      <c r="C6" s="63">
        <v>1</v>
      </c>
      <c r="D6" s="64" t="s">
        <v>13</v>
      </c>
      <c r="E6" s="65" t="s">
        <v>14</v>
      </c>
    </row>
    <row r="7" spans="1:14" ht="78.75" customHeight="1">
      <c r="A7" s="61">
        <v>3</v>
      </c>
      <c r="B7" s="66" t="s">
        <v>15</v>
      </c>
      <c r="C7" s="67">
        <v>1</v>
      </c>
      <c r="D7" s="66" t="s">
        <v>16</v>
      </c>
      <c r="E7" s="68" t="s">
        <v>17</v>
      </c>
    </row>
    <row r="8" spans="1:14" ht="42" customHeight="1">
      <c r="A8" s="61">
        <v>4</v>
      </c>
      <c r="B8" s="69" t="s">
        <v>18</v>
      </c>
      <c r="C8" s="70">
        <v>1</v>
      </c>
      <c r="D8" s="71" t="s">
        <v>19</v>
      </c>
      <c r="E8" s="72" t="s">
        <v>20</v>
      </c>
    </row>
    <row r="9" spans="1:14" ht="56.25">
      <c r="A9" s="61">
        <v>5</v>
      </c>
      <c r="B9" s="62" t="s">
        <v>21</v>
      </c>
      <c r="C9" s="70">
        <v>1</v>
      </c>
      <c r="D9" s="64" t="s">
        <v>22</v>
      </c>
      <c r="E9" s="65" t="s">
        <v>23</v>
      </c>
    </row>
    <row r="10" spans="1:14" ht="75">
      <c r="A10" s="61">
        <v>6</v>
      </c>
      <c r="B10" s="62" t="s">
        <v>24</v>
      </c>
      <c r="C10" s="70">
        <v>1</v>
      </c>
      <c r="D10" s="64" t="s">
        <v>25</v>
      </c>
      <c r="E10" s="65" t="s">
        <v>26</v>
      </c>
    </row>
    <row r="11" spans="1:14" ht="56.25">
      <c r="A11" s="61">
        <v>7</v>
      </c>
      <c r="B11" s="73" t="s">
        <v>27</v>
      </c>
      <c r="C11" s="70">
        <v>1</v>
      </c>
      <c r="D11" s="74" t="s">
        <v>28</v>
      </c>
      <c r="E11" s="65" t="s">
        <v>29</v>
      </c>
    </row>
    <row r="12" spans="1:14" ht="75">
      <c r="A12" s="61">
        <v>8</v>
      </c>
      <c r="B12" s="75" t="s">
        <v>30</v>
      </c>
      <c r="C12" s="70">
        <v>1</v>
      </c>
      <c r="D12" s="64" t="s">
        <v>31</v>
      </c>
      <c r="E12" s="76" t="s">
        <v>32</v>
      </c>
    </row>
    <row r="13" spans="1:14" ht="37.5">
      <c r="A13" s="61">
        <v>9</v>
      </c>
      <c r="B13" s="24" t="s">
        <v>33</v>
      </c>
      <c r="C13" s="70">
        <v>1</v>
      </c>
      <c r="D13" s="74" t="s">
        <v>34</v>
      </c>
      <c r="E13" s="77" t="s">
        <v>35</v>
      </c>
    </row>
    <row r="14" spans="1:14" s="47" customFormat="1" ht="18.75">
      <c r="A14" s="90" t="s">
        <v>36</v>
      </c>
      <c r="B14" s="91"/>
      <c r="C14" s="80">
        <f>C13+C12+C11+C10+C9+C8+C6+C5</f>
        <v>8</v>
      </c>
      <c r="D14" s="78"/>
      <c r="E14" s="79"/>
    </row>
    <row r="15" spans="1:14">
      <c r="B15" s="92" t="s">
        <v>37</v>
      </c>
      <c r="C15" s="92"/>
      <c r="D15" s="93"/>
      <c r="E15" s="94"/>
    </row>
  </sheetData>
  <sheetProtection password="EDD3" sheet="1" formatCells="0" formatColumns="0"/>
  <mergeCells count="6">
    <mergeCell ref="A1:E1"/>
    <mergeCell ref="A2:E2"/>
    <mergeCell ref="A3:C3"/>
    <mergeCell ref="A14:B14"/>
    <mergeCell ref="B15:C15"/>
    <mergeCell ref="D15:E15"/>
  </mergeCells>
  <pageMargins left="0.7" right="0.23622047244094491" top="0.43" bottom="0.27559055118110237" header="0.15748031496062992" footer="0.19685039370078741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"/>
  <sheetViews>
    <sheetView view="pageBreakPreview" zoomScale="70" zoomScaleNormal="90" workbookViewId="0">
      <selection activeCell="F3" sqref="F3:I3"/>
    </sheetView>
  </sheetViews>
  <sheetFormatPr defaultColWidth="9.140625" defaultRowHeight="15"/>
  <cols>
    <col min="1" max="1" width="6" style="47" customWidth="1"/>
    <col min="2" max="2" width="39.85546875" style="47" customWidth="1"/>
    <col min="3" max="3" width="43.28515625" style="47" customWidth="1"/>
    <col min="4" max="4" width="21.7109375" style="47" customWidth="1"/>
    <col min="5" max="5" width="32.28515625" style="47" customWidth="1"/>
    <col min="6" max="6" width="24.5703125" style="47" customWidth="1"/>
    <col min="7" max="7" width="18.5703125" style="47" customWidth="1"/>
    <col min="8" max="8" width="14.42578125" style="47" customWidth="1"/>
    <col min="9" max="9" width="11.5703125" style="47" customWidth="1"/>
    <col min="10" max="16384" width="9.140625" style="47"/>
  </cols>
  <sheetData>
    <row r="1" spans="1:14" ht="23.25">
      <c r="A1" s="108" t="s">
        <v>38</v>
      </c>
      <c r="B1" s="109"/>
      <c r="C1" s="109"/>
      <c r="D1" s="109"/>
      <c r="E1" s="109"/>
      <c r="F1" s="109"/>
      <c r="G1" s="109"/>
      <c r="H1" s="109"/>
      <c r="I1" s="110"/>
    </row>
    <row r="2" spans="1:14" ht="23.25">
      <c r="A2" s="111" t="s">
        <v>39</v>
      </c>
      <c r="B2" s="112"/>
      <c r="C2" s="112"/>
      <c r="D2" s="112"/>
      <c r="E2" s="112"/>
      <c r="F2" s="112"/>
      <c r="G2" s="112"/>
      <c r="H2" s="112"/>
      <c r="I2" s="113"/>
    </row>
    <row r="3" spans="1:14" customFormat="1" ht="48" customHeight="1">
      <c r="A3" s="88" t="s">
        <v>341</v>
      </c>
      <c r="B3" s="89"/>
      <c r="C3" s="89"/>
      <c r="D3" s="114" t="s">
        <v>3</v>
      </c>
      <c r="E3" s="115"/>
      <c r="F3" s="116" t="s">
        <v>343</v>
      </c>
      <c r="G3" s="117"/>
      <c r="H3" s="117"/>
      <c r="I3" s="117"/>
      <c r="J3" s="18"/>
      <c r="K3" s="18"/>
      <c r="L3" s="18"/>
      <c r="M3" s="18"/>
      <c r="N3" s="18"/>
    </row>
    <row r="4" spans="1:14" ht="20.25" customHeight="1">
      <c r="A4" s="103" t="s">
        <v>4</v>
      </c>
      <c r="B4" s="103" t="s">
        <v>5</v>
      </c>
      <c r="C4" s="103" t="s">
        <v>40</v>
      </c>
      <c r="D4" s="103" t="s">
        <v>41</v>
      </c>
      <c r="E4" s="95" t="s">
        <v>342</v>
      </c>
      <c r="F4" s="96"/>
      <c r="G4" s="104" t="s">
        <v>42</v>
      </c>
      <c r="H4" s="104" t="s">
        <v>43</v>
      </c>
      <c r="I4" s="106" t="s">
        <v>8</v>
      </c>
    </row>
    <row r="5" spans="1:14" ht="39" customHeight="1">
      <c r="A5" s="103"/>
      <c r="B5" s="103"/>
      <c r="C5" s="103"/>
      <c r="D5" s="103"/>
      <c r="E5" s="48">
        <v>1</v>
      </c>
      <c r="F5" s="48">
        <v>0</v>
      </c>
      <c r="G5" s="105"/>
      <c r="H5" s="105"/>
      <c r="I5" s="107"/>
    </row>
    <row r="6" spans="1:14" ht="105.95" customHeight="1">
      <c r="A6" s="49">
        <v>1</v>
      </c>
      <c r="B6" s="27" t="s">
        <v>44</v>
      </c>
      <c r="C6" s="27" t="s">
        <v>45</v>
      </c>
      <c r="D6" s="50" t="s">
        <v>46</v>
      </c>
      <c r="E6" s="51" t="s">
        <v>47</v>
      </c>
      <c r="F6" s="51" t="s">
        <v>48</v>
      </c>
      <c r="G6" s="52">
        <v>1</v>
      </c>
      <c r="H6" s="51" t="s">
        <v>49</v>
      </c>
      <c r="I6" s="51"/>
    </row>
    <row r="7" spans="1:14" ht="168.75">
      <c r="A7" s="49">
        <v>2</v>
      </c>
      <c r="B7" s="27" t="s">
        <v>50</v>
      </c>
      <c r="C7" s="27" t="s">
        <v>51</v>
      </c>
      <c r="D7" s="50" t="s">
        <v>52</v>
      </c>
      <c r="E7" s="51" t="s">
        <v>53</v>
      </c>
      <c r="F7" s="51" t="s">
        <v>54</v>
      </c>
      <c r="G7" s="52">
        <v>1</v>
      </c>
      <c r="H7" s="51" t="s">
        <v>55</v>
      </c>
      <c r="I7" s="51"/>
    </row>
    <row r="8" spans="1:14" ht="150">
      <c r="A8" s="49">
        <v>3</v>
      </c>
      <c r="B8" s="27" t="s">
        <v>56</v>
      </c>
      <c r="C8" s="53" t="s">
        <v>57</v>
      </c>
      <c r="D8" s="51" t="s">
        <v>58</v>
      </c>
      <c r="E8" s="51" t="s">
        <v>59</v>
      </c>
      <c r="F8" s="51" t="s">
        <v>60</v>
      </c>
      <c r="G8" s="52">
        <v>1</v>
      </c>
      <c r="H8" s="51" t="s">
        <v>61</v>
      </c>
      <c r="I8" s="51"/>
    </row>
    <row r="9" spans="1:14" ht="192" customHeight="1">
      <c r="A9" s="49">
        <v>4</v>
      </c>
      <c r="B9" s="27" t="s">
        <v>62</v>
      </c>
      <c r="C9" s="53" t="s">
        <v>63</v>
      </c>
      <c r="D9" s="50" t="s">
        <v>64</v>
      </c>
      <c r="E9" s="51" t="s">
        <v>65</v>
      </c>
      <c r="F9" s="51" t="s">
        <v>66</v>
      </c>
      <c r="G9" s="52">
        <v>1</v>
      </c>
      <c r="H9" s="53" t="s">
        <v>67</v>
      </c>
      <c r="I9" s="51"/>
    </row>
    <row r="10" spans="1:14" ht="204" customHeight="1">
      <c r="A10" s="49">
        <v>5</v>
      </c>
      <c r="B10" s="27" t="s">
        <v>68</v>
      </c>
      <c r="C10" s="35" t="s">
        <v>69</v>
      </c>
      <c r="D10" s="35" t="s">
        <v>70</v>
      </c>
      <c r="E10" s="51" t="s">
        <v>71</v>
      </c>
      <c r="F10" s="51" t="s">
        <v>72</v>
      </c>
      <c r="G10" s="52">
        <v>1</v>
      </c>
      <c r="H10" s="51" t="s">
        <v>73</v>
      </c>
      <c r="I10" s="51"/>
    </row>
    <row r="11" spans="1:14" ht="129" customHeight="1">
      <c r="A11" s="49">
        <v>6</v>
      </c>
      <c r="B11" s="27" t="s">
        <v>74</v>
      </c>
      <c r="C11" s="35" t="s">
        <v>75</v>
      </c>
      <c r="D11" s="35" t="s">
        <v>76</v>
      </c>
      <c r="E11" s="51" t="s">
        <v>77</v>
      </c>
      <c r="F11" s="51" t="s">
        <v>78</v>
      </c>
      <c r="G11" s="52">
        <v>1</v>
      </c>
      <c r="H11" s="51" t="s">
        <v>79</v>
      </c>
      <c r="I11" s="51"/>
    </row>
    <row r="12" spans="1:14" ht="150">
      <c r="A12" s="49">
        <v>7</v>
      </c>
      <c r="B12" s="27" t="s">
        <v>80</v>
      </c>
      <c r="C12" s="53" t="s">
        <v>81</v>
      </c>
      <c r="D12" s="51" t="s">
        <v>82</v>
      </c>
      <c r="E12" s="51" t="s">
        <v>83</v>
      </c>
      <c r="F12" s="51" t="s">
        <v>84</v>
      </c>
      <c r="G12" s="52">
        <v>1</v>
      </c>
      <c r="H12" s="51" t="s">
        <v>85</v>
      </c>
      <c r="I12" s="51"/>
    </row>
    <row r="13" spans="1:14" ht="140.1" customHeight="1">
      <c r="A13" s="49">
        <v>8</v>
      </c>
      <c r="B13" s="27" t="s">
        <v>86</v>
      </c>
      <c r="C13" s="35" t="s">
        <v>87</v>
      </c>
      <c r="D13" s="50" t="s">
        <v>88</v>
      </c>
      <c r="E13" s="51" t="s">
        <v>89</v>
      </c>
      <c r="F13" s="51" t="s">
        <v>90</v>
      </c>
      <c r="G13" s="52">
        <v>1</v>
      </c>
      <c r="H13" s="51" t="s">
        <v>91</v>
      </c>
      <c r="I13" s="51"/>
    </row>
    <row r="14" spans="1:14" ht="129.94999999999999" customHeight="1">
      <c r="A14" s="49">
        <v>9</v>
      </c>
      <c r="B14" s="27" t="s">
        <v>92</v>
      </c>
      <c r="C14" s="35" t="s">
        <v>93</v>
      </c>
      <c r="D14" s="50" t="s">
        <v>94</v>
      </c>
      <c r="E14" s="51" t="s">
        <v>95</v>
      </c>
      <c r="F14" s="51" t="s">
        <v>96</v>
      </c>
      <c r="G14" s="52">
        <v>1</v>
      </c>
      <c r="H14" s="51" t="s">
        <v>97</v>
      </c>
      <c r="I14" s="51"/>
    </row>
    <row r="15" spans="1:14" ht="150">
      <c r="A15" s="49">
        <v>10</v>
      </c>
      <c r="B15" s="27" t="s">
        <v>98</v>
      </c>
      <c r="C15" s="35" t="s">
        <v>99</v>
      </c>
      <c r="D15" s="51" t="s">
        <v>100</v>
      </c>
      <c r="E15" s="51" t="s">
        <v>101</v>
      </c>
      <c r="F15" s="51" t="s">
        <v>102</v>
      </c>
      <c r="G15" s="52">
        <v>0</v>
      </c>
      <c r="H15" s="51" t="s">
        <v>103</v>
      </c>
      <c r="I15" s="51"/>
    </row>
    <row r="16" spans="1:14" ht="224.1" customHeight="1">
      <c r="A16" s="49">
        <v>11</v>
      </c>
      <c r="B16" s="27" t="s">
        <v>104</v>
      </c>
      <c r="C16" s="35" t="s">
        <v>105</v>
      </c>
      <c r="D16" s="51" t="s">
        <v>106</v>
      </c>
      <c r="E16" s="51" t="s">
        <v>107</v>
      </c>
      <c r="F16" s="51" t="s">
        <v>108</v>
      </c>
      <c r="G16" s="52">
        <v>1</v>
      </c>
      <c r="H16" s="51" t="s">
        <v>109</v>
      </c>
      <c r="I16" s="51"/>
    </row>
    <row r="17" spans="1:9" ht="131.25">
      <c r="A17" s="54">
        <v>12</v>
      </c>
      <c r="B17" s="27" t="s">
        <v>110</v>
      </c>
      <c r="C17" s="35" t="s">
        <v>111</v>
      </c>
      <c r="D17" s="51" t="s">
        <v>64</v>
      </c>
      <c r="E17" s="51" t="s">
        <v>112</v>
      </c>
      <c r="F17" s="51" t="s">
        <v>113</v>
      </c>
      <c r="G17" s="52">
        <v>1</v>
      </c>
      <c r="H17" s="51" t="s">
        <v>114</v>
      </c>
      <c r="I17" s="51"/>
    </row>
    <row r="18" spans="1:9" ht="187.5">
      <c r="A18" s="49">
        <v>13</v>
      </c>
      <c r="B18" s="55" t="s">
        <v>115</v>
      </c>
      <c r="C18" s="55" t="s">
        <v>116</v>
      </c>
      <c r="D18" s="55" t="s">
        <v>117</v>
      </c>
      <c r="E18" s="56" t="s">
        <v>118</v>
      </c>
      <c r="F18" s="55" t="s">
        <v>119</v>
      </c>
      <c r="G18" s="52">
        <v>1</v>
      </c>
      <c r="H18" s="56" t="s">
        <v>120</v>
      </c>
      <c r="I18" s="56"/>
    </row>
    <row r="19" spans="1:9" ht="22.5" customHeight="1">
      <c r="A19" s="97" t="s">
        <v>36</v>
      </c>
      <c r="B19" s="98"/>
      <c r="C19" s="98"/>
      <c r="D19" s="98"/>
      <c r="E19" s="98"/>
      <c r="F19" s="99"/>
      <c r="G19" s="49">
        <f>G18+G17+G16+G15+G14+G13+G12+G11+G10+G9+G8+G7+G6</f>
        <v>12</v>
      </c>
      <c r="H19" s="44"/>
      <c r="I19" s="44"/>
    </row>
    <row r="20" spans="1:9">
      <c r="B20" s="100" t="s">
        <v>37</v>
      </c>
      <c r="C20" s="100"/>
      <c r="D20" s="101"/>
      <c r="E20" s="102"/>
      <c r="F20" s="102"/>
      <c r="G20" s="102"/>
      <c r="H20" s="102"/>
      <c r="I20" s="102"/>
    </row>
  </sheetData>
  <sheetProtection formatCells="0" formatColumns="0" formatRows="0" selectLockedCells="1"/>
  <mergeCells count="16">
    <mergeCell ref="A1:I1"/>
    <mergeCell ref="A2:I2"/>
    <mergeCell ref="A3:C3"/>
    <mergeCell ref="D3:E3"/>
    <mergeCell ref="F3:I3"/>
    <mergeCell ref="E4:F4"/>
    <mergeCell ref="A19:F19"/>
    <mergeCell ref="B20:D20"/>
    <mergeCell ref="E20:I20"/>
    <mergeCell ref="A4:A5"/>
    <mergeCell ref="B4:B5"/>
    <mergeCell ref="C4:C5"/>
    <mergeCell ref="D4:D5"/>
    <mergeCell ref="G4:G5"/>
    <mergeCell ref="H4:H5"/>
    <mergeCell ref="I4:I5"/>
  </mergeCells>
  <pageMargins left="0.511811023622047" right="0.31496062992126" top="0.35433070866141703" bottom="0.31496062992126" header="0.31496062992126" footer="0.31496062992126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9"/>
  <sheetViews>
    <sheetView view="pageBreakPreview" topLeftCell="B22" zoomScale="55" zoomScaleNormal="70" zoomScaleSheetLayoutView="55" workbookViewId="0">
      <selection activeCell="K26" sqref="K26"/>
    </sheetView>
  </sheetViews>
  <sheetFormatPr defaultColWidth="9" defaultRowHeight="15"/>
  <cols>
    <col min="1" max="1" width="10.140625" customWidth="1"/>
    <col min="2" max="2" width="48.140625" customWidth="1"/>
    <col min="3" max="3" width="20.42578125" customWidth="1"/>
    <col min="4" max="4" width="10.5703125" customWidth="1"/>
    <col min="5" max="5" width="48" customWidth="1"/>
    <col min="6" max="6" width="33" customWidth="1"/>
    <col min="7" max="7" width="24.42578125" customWidth="1"/>
    <col min="8" max="8" width="23.7109375" customWidth="1"/>
    <col min="9" max="9" width="20.85546875" customWidth="1"/>
    <col min="10" max="10" width="11" customWidth="1"/>
    <col min="11" max="11" width="13.85546875" customWidth="1"/>
  </cols>
  <sheetData>
    <row r="1" spans="1:20" ht="23.25">
      <c r="A1" s="148" t="s">
        <v>121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8"/>
      <c r="M1" s="18"/>
      <c r="N1" s="18"/>
      <c r="O1" s="18"/>
      <c r="P1" s="18"/>
      <c r="Q1" s="18"/>
      <c r="R1" s="18"/>
      <c r="S1" s="18"/>
      <c r="T1" s="18"/>
    </row>
    <row r="2" spans="1:20" ht="23.25">
      <c r="A2" s="149" t="s">
        <v>122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8"/>
      <c r="M2" s="18"/>
      <c r="N2" s="18"/>
      <c r="O2" s="18"/>
      <c r="P2" s="18"/>
      <c r="Q2" s="18"/>
      <c r="R2" s="18"/>
      <c r="S2" s="18"/>
      <c r="T2" s="18"/>
    </row>
    <row r="3" spans="1:20" ht="48" customHeight="1">
      <c r="A3" s="88" t="s">
        <v>341</v>
      </c>
      <c r="B3" s="89"/>
      <c r="C3" s="89"/>
      <c r="D3" s="89"/>
      <c r="E3" s="150"/>
      <c r="F3" s="151" t="s">
        <v>3</v>
      </c>
      <c r="G3" s="151"/>
      <c r="H3" s="152" t="s">
        <v>344</v>
      </c>
      <c r="I3" s="152"/>
      <c r="J3" s="152"/>
      <c r="K3" s="152"/>
      <c r="L3" s="18"/>
      <c r="M3" s="18"/>
      <c r="N3" s="18"/>
      <c r="O3" s="18"/>
      <c r="P3" s="18"/>
      <c r="Q3" s="18"/>
      <c r="R3" s="18"/>
      <c r="S3" s="18"/>
      <c r="T3" s="18"/>
    </row>
    <row r="4" spans="1:20" ht="18.75" customHeight="1">
      <c r="A4" s="126" t="s">
        <v>123</v>
      </c>
      <c r="B4" s="126" t="s">
        <v>5</v>
      </c>
      <c r="C4" s="126" t="s">
        <v>124</v>
      </c>
      <c r="D4" s="126" t="s">
        <v>125</v>
      </c>
      <c r="E4" s="126" t="s">
        <v>126</v>
      </c>
      <c r="F4" s="126" t="s">
        <v>41</v>
      </c>
      <c r="G4" s="145" t="s">
        <v>127</v>
      </c>
      <c r="H4" s="146"/>
      <c r="I4" s="147"/>
      <c r="J4" s="126" t="s">
        <v>128</v>
      </c>
      <c r="K4" s="126" t="s">
        <v>8</v>
      </c>
      <c r="L4" s="18"/>
      <c r="M4" s="18"/>
      <c r="N4" s="18"/>
      <c r="O4" s="18"/>
      <c r="P4" s="18"/>
      <c r="Q4" s="18"/>
      <c r="R4" s="18"/>
      <c r="S4" s="18"/>
      <c r="T4" s="18"/>
    </row>
    <row r="5" spans="1:20" ht="60.75" customHeight="1">
      <c r="A5" s="127"/>
      <c r="B5" s="127"/>
      <c r="C5" s="127"/>
      <c r="D5" s="127"/>
      <c r="E5" s="127"/>
      <c r="F5" s="127"/>
      <c r="G5" s="21" t="s">
        <v>129</v>
      </c>
      <c r="H5" s="21" t="s">
        <v>130</v>
      </c>
      <c r="I5" s="21" t="s">
        <v>131</v>
      </c>
      <c r="J5" s="127"/>
      <c r="K5" s="127"/>
      <c r="L5" s="18"/>
      <c r="M5" s="18"/>
      <c r="N5" s="18"/>
      <c r="O5" s="18"/>
      <c r="P5" s="18"/>
      <c r="Q5" s="18"/>
      <c r="R5" s="18"/>
      <c r="S5" s="18"/>
      <c r="T5" s="18"/>
    </row>
    <row r="6" spans="1:20" ht="18.75">
      <c r="A6" s="134" t="s">
        <v>132</v>
      </c>
      <c r="B6" s="144"/>
      <c r="C6" s="22"/>
      <c r="D6" s="22"/>
      <c r="E6" s="22"/>
      <c r="F6" s="22"/>
      <c r="G6" s="22"/>
      <c r="H6" s="22"/>
      <c r="I6" s="22"/>
      <c r="J6" s="22"/>
      <c r="K6" s="22"/>
      <c r="L6" s="18"/>
      <c r="M6" s="18"/>
      <c r="N6" s="18"/>
      <c r="O6" s="18"/>
      <c r="P6" s="18"/>
      <c r="Q6" s="18"/>
      <c r="R6" s="18"/>
      <c r="S6" s="18"/>
      <c r="T6" s="18"/>
    </row>
    <row r="7" spans="1:20" ht="155.1" customHeight="1">
      <c r="A7" s="23">
        <v>1</v>
      </c>
      <c r="B7" s="24" t="s">
        <v>133</v>
      </c>
      <c r="C7" s="24"/>
      <c r="D7" s="25" t="s">
        <v>134</v>
      </c>
      <c r="E7" s="24" t="s">
        <v>135</v>
      </c>
      <c r="F7" s="24" t="s">
        <v>136</v>
      </c>
      <c r="G7" s="26" t="s">
        <v>137</v>
      </c>
      <c r="H7" s="26" t="s">
        <v>138</v>
      </c>
      <c r="I7" s="26" t="s">
        <v>139</v>
      </c>
      <c r="J7" s="38">
        <v>2</v>
      </c>
      <c r="K7" s="26" t="s">
        <v>138</v>
      </c>
      <c r="L7" s="18"/>
      <c r="M7" s="18"/>
      <c r="N7" s="18"/>
      <c r="O7" s="18"/>
      <c r="P7" s="18"/>
      <c r="Q7" s="18"/>
      <c r="R7" s="18"/>
      <c r="S7" s="18"/>
      <c r="T7" s="18"/>
    </row>
    <row r="8" spans="1:20" ht="157.5" customHeight="1">
      <c r="A8" s="23">
        <v>2</v>
      </c>
      <c r="B8" s="24" t="s">
        <v>140</v>
      </c>
      <c r="C8" s="24" t="s">
        <v>141</v>
      </c>
      <c r="D8" s="25"/>
      <c r="E8" s="24" t="s">
        <v>142</v>
      </c>
      <c r="F8" s="24" t="s">
        <v>143</v>
      </c>
      <c r="G8" s="26" t="s">
        <v>144</v>
      </c>
      <c r="H8" s="27" t="s">
        <v>145</v>
      </c>
      <c r="I8" s="27" t="s">
        <v>146</v>
      </c>
      <c r="J8" s="38">
        <v>2</v>
      </c>
      <c r="K8" s="27" t="s">
        <v>349</v>
      </c>
      <c r="L8" s="18"/>
      <c r="M8" s="18"/>
      <c r="N8" s="18"/>
      <c r="O8" s="18"/>
      <c r="P8" s="18"/>
      <c r="Q8" s="18"/>
      <c r="R8" s="18"/>
      <c r="S8" s="18"/>
      <c r="T8" s="18"/>
    </row>
    <row r="9" spans="1:20" ht="254.1" customHeight="1">
      <c r="A9" s="23">
        <v>3</v>
      </c>
      <c r="B9" s="24" t="s">
        <v>147</v>
      </c>
      <c r="C9" s="24" t="s">
        <v>148</v>
      </c>
      <c r="D9" s="25" t="s">
        <v>149</v>
      </c>
      <c r="E9" s="24" t="s">
        <v>150</v>
      </c>
      <c r="F9" s="24" t="s">
        <v>151</v>
      </c>
      <c r="G9" s="26" t="s">
        <v>152</v>
      </c>
      <c r="H9" s="26" t="s">
        <v>153</v>
      </c>
      <c r="I9" s="26" t="s">
        <v>154</v>
      </c>
      <c r="J9" s="38">
        <v>3</v>
      </c>
      <c r="K9" s="25" t="s">
        <v>155</v>
      </c>
      <c r="L9" s="18"/>
      <c r="M9" s="18"/>
      <c r="N9" s="18"/>
      <c r="O9" s="18"/>
      <c r="P9" s="18"/>
      <c r="Q9" s="18"/>
      <c r="R9" s="18"/>
      <c r="S9" s="18"/>
      <c r="T9" s="18"/>
    </row>
    <row r="10" spans="1:20" ht="276.95" customHeight="1">
      <c r="A10" s="23">
        <v>4</v>
      </c>
      <c r="B10" s="24" t="s">
        <v>156</v>
      </c>
      <c r="C10" s="24" t="s">
        <v>157</v>
      </c>
      <c r="D10" s="25" t="s">
        <v>158</v>
      </c>
      <c r="E10" s="24" t="s">
        <v>159</v>
      </c>
      <c r="F10" s="24" t="s">
        <v>160</v>
      </c>
      <c r="G10" s="26" t="s">
        <v>161</v>
      </c>
      <c r="H10" s="26" t="s">
        <v>162</v>
      </c>
      <c r="I10" s="26" t="s">
        <v>163</v>
      </c>
      <c r="J10" s="38">
        <v>3</v>
      </c>
      <c r="K10" s="25" t="s">
        <v>164</v>
      </c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35" customHeight="1">
      <c r="A11" s="23">
        <v>5</v>
      </c>
      <c r="B11" s="24" t="s">
        <v>165</v>
      </c>
      <c r="C11" s="140"/>
      <c r="D11" s="141"/>
      <c r="E11" s="28" t="s">
        <v>166</v>
      </c>
      <c r="F11" s="28" t="s">
        <v>167</v>
      </c>
      <c r="G11" s="28" t="s">
        <v>168</v>
      </c>
      <c r="H11" s="28" t="s">
        <v>169</v>
      </c>
      <c r="I11" s="28" t="s">
        <v>170</v>
      </c>
      <c r="J11" s="38">
        <v>2</v>
      </c>
      <c r="K11" s="25" t="s">
        <v>171</v>
      </c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8.75">
      <c r="A12" s="134" t="s">
        <v>172</v>
      </c>
      <c r="B12" s="144"/>
      <c r="C12" s="29"/>
      <c r="D12" s="29"/>
      <c r="E12" s="29"/>
      <c r="F12" s="29"/>
      <c r="G12" s="29"/>
      <c r="H12" s="29"/>
      <c r="I12" s="29"/>
      <c r="J12" s="39"/>
      <c r="K12" s="29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342" customHeight="1">
      <c r="A13" s="23">
        <v>6</v>
      </c>
      <c r="B13" s="24" t="s">
        <v>173</v>
      </c>
      <c r="C13" s="128"/>
      <c r="D13" s="129"/>
      <c r="E13" s="24" t="s">
        <v>174</v>
      </c>
      <c r="F13" s="24" t="s">
        <v>175</v>
      </c>
      <c r="G13" s="24" t="s">
        <v>176</v>
      </c>
      <c r="H13" s="24" t="s">
        <v>177</v>
      </c>
      <c r="I13" s="24" t="s">
        <v>178</v>
      </c>
      <c r="J13" s="38">
        <v>3</v>
      </c>
      <c r="K13" s="25" t="s">
        <v>179</v>
      </c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282" customHeight="1">
      <c r="A14" s="23">
        <v>7</v>
      </c>
      <c r="B14" s="24" t="s">
        <v>180</v>
      </c>
      <c r="C14" s="130"/>
      <c r="D14" s="131"/>
      <c r="E14" s="24" t="s">
        <v>181</v>
      </c>
      <c r="F14" s="24" t="s">
        <v>182</v>
      </c>
      <c r="G14" s="24" t="s">
        <v>183</v>
      </c>
      <c r="H14" s="24" t="s">
        <v>184</v>
      </c>
      <c r="I14" s="24" t="s">
        <v>185</v>
      </c>
      <c r="J14" s="38">
        <v>3</v>
      </c>
      <c r="K14" s="25" t="s">
        <v>186</v>
      </c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18.5" customHeight="1">
      <c r="A15" s="23">
        <v>8</v>
      </c>
      <c r="B15" s="24" t="s">
        <v>187</v>
      </c>
      <c r="C15" s="132"/>
      <c r="D15" s="133"/>
      <c r="E15" s="24" t="s">
        <v>188</v>
      </c>
      <c r="F15" s="24" t="s">
        <v>189</v>
      </c>
      <c r="G15" s="24" t="s">
        <v>190</v>
      </c>
      <c r="H15" s="24" t="s">
        <v>191</v>
      </c>
      <c r="I15" s="24" t="s">
        <v>192</v>
      </c>
      <c r="J15" s="38">
        <v>2</v>
      </c>
      <c r="K15" s="24" t="s">
        <v>191</v>
      </c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174.95" customHeight="1">
      <c r="A16" s="23">
        <v>9</v>
      </c>
      <c r="B16" s="24" t="s">
        <v>193</v>
      </c>
      <c r="C16" s="24" t="s">
        <v>194</v>
      </c>
      <c r="D16" s="25"/>
      <c r="E16" s="24" t="s">
        <v>195</v>
      </c>
      <c r="F16" s="24" t="s">
        <v>196</v>
      </c>
      <c r="G16" s="24" t="s">
        <v>197</v>
      </c>
      <c r="H16" s="24" t="s">
        <v>198</v>
      </c>
      <c r="I16" s="24" t="s">
        <v>199</v>
      </c>
      <c r="J16" s="38">
        <v>3</v>
      </c>
      <c r="K16" s="24" t="s">
        <v>200</v>
      </c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96" customHeight="1">
      <c r="A17" s="23">
        <v>10</v>
      </c>
      <c r="B17" s="24" t="s">
        <v>201</v>
      </c>
      <c r="C17" s="24" t="s">
        <v>202</v>
      </c>
      <c r="D17" s="25"/>
      <c r="E17" s="24" t="s">
        <v>203</v>
      </c>
      <c r="F17" s="24" t="s">
        <v>204</v>
      </c>
      <c r="G17" s="24" t="s">
        <v>205</v>
      </c>
      <c r="H17" s="24" t="s">
        <v>206</v>
      </c>
      <c r="I17" s="24" t="s">
        <v>207</v>
      </c>
      <c r="J17" s="38">
        <v>3</v>
      </c>
      <c r="K17" s="24" t="s">
        <v>202</v>
      </c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41.94999999999999" customHeight="1">
      <c r="A18" s="23">
        <v>11</v>
      </c>
      <c r="B18" s="30" t="s">
        <v>208</v>
      </c>
      <c r="C18" s="31"/>
      <c r="D18" s="31"/>
      <c r="E18" s="32" t="s">
        <v>209</v>
      </c>
      <c r="F18" s="32" t="s">
        <v>210</v>
      </c>
      <c r="G18" s="32" t="s">
        <v>211</v>
      </c>
      <c r="H18" s="32" t="s">
        <v>212</v>
      </c>
      <c r="I18" s="32" t="s">
        <v>213</v>
      </c>
      <c r="J18" s="40">
        <v>2</v>
      </c>
      <c r="K18" s="41" t="s">
        <v>214</v>
      </c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57.5" customHeight="1">
      <c r="A19" s="23">
        <v>12</v>
      </c>
      <c r="B19" s="33" t="s">
        <v>215</v>
      </c>
      <c r="C19" s="24" t="s">
        <v>216</v>
      </c>
      <c r="D19" s="25"/>
      <c r="E19" s="24" t="s">
        <v>217</v>
      </c>
      <c r="F19" s="24" t="s">
        <v>218</v>
      </c>
      <c r="G19" s="24" t="s">
        <v>219</v>
      </c>
      <c r="H19" s="24" t="s">
        <v>220</v>
      </c>
      <c r="I19" s="24" t="s">
        <v>221</v>
      </c>
      <c r="J19" s="38">
        <v>2</v>
      </c>
      <c r="K19" s="175">
        <v>0.2</v>
      </c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75">
      <c r="A20" s="23">
        <v>13</v>
      </c>
      <c r="B20" s="33" t="s">
        <v>222</v>
      </c>
      <c r="C20" s="24" t="s">
        <v>223</v>
      </c>
      <c r="D20" s="25"/>
      <c r="E20" s="24" t="s">
        <v>224</v>
      </c>
      <c r="F20" s="24" t="s">
        <v>218</v>
      </c>
      <c r="G20" s="24" t="s">
        <v>225</v>
      </c>
      <c r="H20" s="24" t="s">
        <v>226</v>
      </c>
      <c r="I20" s="24" t="s">
        <v>227</v>
      </c>
      <c r="J20" s="38">
        <v>2</v>
      </c>
      <c r="K20" s="24" t="s">
        <v>350</v>
      </c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8.75">
      <c r="A21" s="134" t="s">
        <v>228</v>
      </c>
      <c r="B21" s="144"/>
      <c r="C21" s="22"/>
      <c r="D21" s="22"/>
      <c r="E21" s="22"/>
      <c r="F21" s="22"/>
      <c r="G21" s="22"/>
      <c r="H21" s="22"/>
      <c r="I21" s="22"/>
      <c r="J21" s="39"/>
      <c r="K21" s="22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56.94999999999999" customHeight="1">
      <c r="A22" s="23">
        <v>14</v>
      </c>
      <c r="B22" s="33" t="s">
        <v>229</v>
      </c>
      <c r="C22" s="140"/>
      <c r="D22" s="141"/>
      <c r="E22" s="24" t="s">
        <v>230</v>
      </c>
      <c r="F22" s="24" t="s">
        <v>231</v>
      </c>
      <c r="G22" s="24" t="s">
        <v>232</v>
      </c>
      <c r="H22" s="24" t="s">
        <v>233</v>
      </c>
      <c r="I22" s="24" t="s">
        <v>234</v>
      </c>
      <c r="J22" s="38">
        <v>3</v>
      </c>
      <c r="K22" s="25" t="s">
        <v>235</v>
      </c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13" customHeight="1">
      <c r="A23" s="23">
        <v>15</v>
      </c>
      <c r="B23" s="24" t="s">
        <v>236</v>
      </c>
      <c r="C23" s="24" t="s">
        <v>237</v>
      </c>
      <c r="D23" s="25"/>
      <c r="E23" s="24" t="s">
        <v>238</v>
      </c>
      <c r="F23" s="24" t="s">
        <v>239</v>
      </c>
      <c r="G23" s="24" t="s">
        <v>240</v>
      </c>
      <c r="H23" s="24" t="s">
        <v>241</v>
      </c>
      <c r="I23" s="24" t="s">
        <v>242</v>
      </c>
      <c r="J23" s="38">
        <v>3</v>
      </c>
      <c r="K23" s="25" t="s">
        <v>243</v>
      </c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70.1" customHeight="1">
      <c r="A24" s="23">
        <v>16</v>
      </c>
      <c r="B24" s="24" t="s">
        <v>244</v>
      </c>
      <c r="C24" s="24" t="s">
        <v>245</v>
      </c>
      <c r="D24" s="25"/>
      <c r="E24" s="24" t="s">
        <v>246</v>
      </c>
      <c r="F24" s="24" t="s">
        <v>247</v>
      </c>
      <c r="G24" s="24" t="s">
        <v>248</v>
      </c>
      <c r="H24" s="24" t="s">
        <v>249</v>
      </c>
      <c r="I24" s="24" t="s">
        <v>250</v>
      </c>
      <c r="J24" s="38">
        <v>3</v>
      </c>
      <c r="K24" s="25" t="s">
        <v>251</v>
      </c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31.25">
      <c r="A25" s="23">
        <v>17</v>
      </c>
      <c r="B25" s="24" t="s">
        <v>252</v>
      </c>
      <c r="C25" s="140"/>
      <c r="D25" s="141"/>
      <c r="E25" s="24" t="s">
        <v>253</v>
      </c>
      <c r="F25" s="24" t="s">
        <v>254</v>
      </c>
      <c r="G25" s="24" t="s">
        <v>255</v>
      </c>
      <c r="H25" s="24" t="s">
        <v>256</v>
      </c>
      <c r="I25" s="24" t="s">
        <v>257</v>
      </c>
      <c r="J25" s="38">
        <v>0</v>
      </c>
      <c r="K25" s="25" t="s">
        <v>351</v>
      </c>
      <c r="L25" s="18"/>
      <c r="M25" s="18"/>
      <c r="N25" s="18"/>
      <c r="O25" s="18"/>
      <c r="P25" s="18"/>
      <c r="Q25" s="18"/>
      <c r="R25" s="18"/>
      <c r="S25" s="18"/>
      <c r="T25" s="18"/>
    </row>
    <row r="26" spans="1:20" s="20" customFormat="1" ht="18.75">
      <c r="A26" s="142" t="s">
        <v>258</v>
      </c>
      <c r="B26" s="143"/>
      <c r="C26" s="143"/>
      <c r="D26" s="143"/>
      <c r="E26" s="143"/>
      <c r="F26" s="34"/>
      <c r="G26" s="34"/>
      <c r="H26" s="34"/>
      <c r="I26" s="34"/>
      <c r="J26" s="34"/>
      <c r="K26" s="34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8.75">
      <c r="A27" s="134" t="s">
        <v>259</v>
      </c>
      <c r="B27" s="144"/>
      <c r="C27" s="29"/>
      <c r="D27" s="29"/>
      <c r="E27" s="29"/>
      <c r="F27" s="29"/>
      <c r="G27" s="29"/>
      <c r="H27" s="29"/>
      <c r="I27" s="29"/>
      <c r="J27" s="39"/>
      <c r="K27" s="22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65.95" customHeight="1">
      <c r="A28" s="23">
        <v>18</v>
      </c>
      <c r="B28" s="24" t="s">
        <v>260</v>
      </c>
      <c r="C28" s="140"/>
      <c r="D28" s="141"/>
      <c r="E28" s="24" t="s">
        <v>261</v>
      </c>
      <c r="F28" s="24" t="s">
        <v>262</v>
      </c>
      <c r="G28" s="24" t="s">
        <v>263</v>
      </c>
      <c r="H28" s="24" t="s">
        <v>264</v>
      </c>
      <c r="I28" s="24" t="s">
        <v>265</v>
      </c>
      <c r="J28" s="38">
        <v>3</v>
      </c>
      <c r="K28" s="24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21" customHeight="1">
      <c r="A29" s="134" t="s">
        <v>266</v>
      </c>
      <c r="B29" s="135"/>
      <c r="C29" s="22"/>
      <c r="D29" s="22"/>
      <c r="E29" s="22"/>
      <c r="F29" s="22"/>
      <c r="G29" s="22"/>
      <c r="H29" s="22"/>
      <c r="I29" s="22"/>
      <c r="J29" s="39"/>
      <c r="K29" s="22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97.1" customHeight="1">
      <c r="A30" s="23">
        <v>19</v>
      </c>
      <c r="B30" s="24" t="s">
        <v>267</v>
      </c>
      <c r="C30" s="128"/>
      <c r="D30" s="129"/>
      <c r="E30" s="24" t="s">
        <v>268</v>
      </c>
      <c r="F30" s="24" t="s">
        <v>269</v>
      </c>
      <c r="G30" s="35" t="s">
        <v>270</v>
      </c>
      <c r="H30" s="28" t="s">
        <v>271</v>
      </c>
      <c r="I30" s="28" t="s">
        <v>272</v>
      </c>
      <c r="J30" s="38">
        <v>3</v>
      </c>
      <c r="K30" s="28" t="s">
        <v>273</v>
      </c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85.5" customHeight="1">
      <c r="A31" s="23">
        <v>20</v>
      </c>
      <c r="B31" s="24" t="s">
        <v>274</v>
      </c>
      <c r="C31" s="130"/>
      <c r="D31" s="131"/>
      <c r="E31" s="24" t="s">
        <v>275</v>
      </c>
      <c r="F31" s="24" t="s">
        <v>276</v>
      </c>
      <c r="G31" s="26" t="s">
        <v>277</v>
      </c>
      <c r="H31" s="26" t="s">
        <v>278</v>
      </c>
      <c r="I31" s="26" t="s">
        <v>279</v>
      </c>
      <c r="J31" s="38">
        <v>2</v>
      </c>
      <c r="K31" s="25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24.5" customHeight="1">
      <c r="A32" s="23">
        <v>21</v>
      </c>
      <c r="B32" s="33" t="s">
        <v>280</v>
      </c>
      <c r="C32" s="130"/>
      <c r="D32" s="131"/>
      <c r="E32" s="24" t="s">
        <v>281</v>
      </c>
      <c r="F32" s="24" t="s">
        <v>282</v>
      </c>
      <c r="G32" s="26" t="s">
        <v>283</v>
      </c>
      <c r="H32" s="26" t="s">
        <v>284</v>
      </c>
      <c r="I32" s="26" t="s">
        <v>285</v>
      </c>
      <c r="J32" s="38">
        <v>3</v>
      </c>
      <c r="K32" s="42" t="s">
        <v>286</v>
      </c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31.25">
      <c r="A33" s="23">
        <v>22</v>
      </c>
      <c r="B33" s="33" t="s">
        <v>287</v>
      </c>
      <c r="C33" s="130"/>
      <c r="D33" s="131"/>
      <c r="E33" s="24" t="s">
        <v>288</v>
      </c>
      <c r="F33" s="24" t="s">
        <v>289</v>
      </c>
      <c r="G33" s="26" t="s">
        <v>290</v>
      </c>
      <c r="H33" s="26" t="s">
        <v>291</v>
      </c>
      <c r="I33" s="26" t="s">
        <v>292</v>
      </c>
      <c r="J33" s="38">
        <v>3</v>
      </c>
      <c r="K33" s="42" t="s">
        <v>293</v>
      </c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50.94999999999999" customHeight="1">
      <c r="A34" s="23">
        <v>23</v>
      </c>
      <c r="B34" s="33" t="s">
        <v>294</v>
      </c>
      <c r="C34" s="132"/>
      <c r="D34" s="133"/>
      <c r="E34" s="24" t="s">
        <v>295</v>
      </c>
      <c r="F34" s="24" t="s">
        <v>296</v>
      </c>
      <c r="G34" s="26" t="s">
        <v>297</v>
      </c>
      <c r="H34" s="26" t="s">
        <v>298</v>
      </c>
      <c r="I34" s="26" t="s">
        <v>299</v>
      </c>
      <c r="J34" s="38">
        <v>3</v>
      </c>
      <c r="K34" s="42" t="s">
        <v>300</v>
      </c>
      <c r="L34" s="18"/>
      <c r="M34" s="18"/>
      <c r="N34" s="18"/>
      <c r="O34" s="18"/>
      <c r="P34" s="18"/>
      <c r="Q34" s="18"/>
      <c r="R34" s="18"/>
      <c r="S34" s="18"/>
      <c r="T34" s="18"/>
    </row>
    <row r="35" spans="1:20" s="20" customFormat="1" ht="18.75">
      <c r="A35" s="136" t="s">
        <v>301</v>
      </c>
      <c r="B35" s="136"/>
      <c r="C35" s="136"/>
      <c r="D35" s="136"/>
      <c r="E35" s="136"/>
      <c r="F35" s="136"/>
      <c r="G35" s="137" t="s">
        <v>302</v>
      </c>
      <c r="H35" s="138"/>
      <c r="I35" s="139"/>
      <c r="J35" s="43">
        <f>J7+J8+J9+J10+J11+J13+J14+J15+J16+J17+J18+J19+J20+J22+J23+J24+J25</f>
        <v>41</v>
      </c>
      <c r="K35" s="44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20" customFormat="1" ht="18.75">
      <c r="A36" s="136" t="s">
        <v>303</v>
      </c>
      <c r="B36" s="136"/>
      <c r="C36" s="136"/>
      <c r="D36" s="136"/>
      <c r="E36" s="136"/>
      <c r="F36" s="136"/>
      <c r="G36" s="137" t="s">
        <v>304</v>
      </c>
      <c r="H36" s="138"/>
      <c r="I36" s="139"/>
      <c r="J36" s="45">
        <f>J28+J30+J31+J32+J33+J34</f>
        <v>17</v>
      </c>
      <c r="K36" s="44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8.75">
      <c r="A37" s="118" t="s">
        <v>305</v>
      </c>
      <c r="B37" s="119"/>
      <c r="C37" s="119"/>
      <c r="D37" s="119"/>
      <c r="E37" s="119"/>
      <c r="F37" s="119"/>
      <c r="G37" s="119"/>
      <c r="H37" s="119"/>
      <c r="I37" s="120"/>
      <c r="J37" s="45">
        <f>J35+J36</f>
        <v>58</v>
      </c>
      <c r="K37" s="46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23.25">
      <c r="A38" s="121" t="s">
        <v>37</v>
      </c>
      <c r="B38" s="122"/>
      <c r="C38" s="122"/>
      <c r="D38" s="122"/>
      <c r="E38" s="123"/>
      <c r="F38" s="124" t="s">
        <v>345</v>
      </c>
      <c r="G38" s="125"/>
      <c r="H38" s="125"/>
      <c r="I38" s="125"/>
      <c r="J38" s="125"/>
      <c r="K38" s="125"/>
    </row>
    <row r="39" spans="1:20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</row>
  </sheetData>
  <sheetProtection formatCells="0" formatColumns="0" formatRows="0" selectLockedCells="1"/>
  <mergeCells count="33">
    <mergeCell ref="A1:K1"/>
    <mergeCell ref="A2:K2"/>
    <mergeCell ref="A3:E3"/>
    <mergeCell ref="F3:G3"/>
    <mergeCell ref="H3:K3"/>
    <mergeCell ref="G4:I4"/>
    <mergeCell ref="A6:B6"/>
    <mergeCell ref="C11:D11"/>
    <mergeCell ref="A12:B12"/>
    <mergeCell ref="A21:B21"/>
    <mergeCell ref="A36:F36"/>
    <mergeCell ref="G36:I36"/>
    <mergeCell ref="C22:D22"/>
    <mergeCell ref="C25:D25"/>
    <mergeCell ref="A26:E26"/>
    <mergeCell ref="A27:B27"/>
    <mergeCell ref="C28:D28"/>
    <mergeCell ref="A37:I37"/>
    <mergeCell ref="A38:E38"/>
    <mergeCell ref="F38:K38"/>
    <mergeCell ref="A4:A5"/>
    <mergeCell ref="B4:B5"/>
    <mergeCell ref="C4:C5"/>
    <mergeCell ref="D4:D5"/>
    <mergeCell ref="E4:E5"/>
    <mergeCell ref="F4:F5"/>
    <mergeCell ref="J4:J5"/>
    <mergeCell ref="K4:K5"/>
    <mergeCell ref="C13:D15"/>
    <mergeCell ref="C30:D34"/>
    <mergeCell ref="A29:B29"/>
    <mergeCell ref="A35:F35"/>
    <mergeCell ref="G35:I35"/>
  </mergeCells>
  <pageMargins left="0.56000000000000005" right="0.52" top="0.74803149606299202" bottom="0.74803149606299202" header="0.31496062992126" footer="0.31496062992126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H21" sqref="H21"/>
    </sheetView>
  </sheetViews>
  <sheetFormatPr defaultColWidth="9" defaultRowHeight="15"/>
  <cols>
    <col min="2" max="2" width="17.7109375" customWidth="1"/>
    <col min="3" max="3" width="18.85546875" customWidth="1"/>
    <col min="4" max="4" width="13.42578125" customWidth="1"/>
    <col min="5" max="5" width="12.42578125" customWidth="1"/>
    <col min="6" max="6" width="11.7109375" customWidth="1"/>
    <col min="8" max="8" width="25" customWidth="1"/>
  </cols>
  <sheetData>
    <row r="1" spans="1:16">
      <c r="A1" s="168" t="s">
        <v>306</v>
      </c>
      <c r="B1" s="168"/>
      <c r="C1" s="168"/>
      <c r="D1" s="168"/>
      <c r="E1" s="168"/>
      <c r="F1" s="168"/>
      <c r="G1" s="168"/>
      <c r="H1" s="168"/>
    </row>
    <row r="2" spans="1:16" ht="30.75" customHeight="1">
      <c r="A2" s="169" t="s">
        <v>2</v>
      </c>
      <c r="B2" s="170"/>
      <c r="C2" s="1" t="s">
        <v>307</v>
      </c>
      <c r="D2" s="1" t="s">
        <v>308</v>
      </c>
      <c r="E2" s="1" t="s">
        <v>309</v>
      </c>
      <c r="F2" s="2" t="s">
        <v>310</v>
      </c>
      <c r="G2" s="3" t="s">
        <v>311</v>
      </c>
      <c r="H2" s="1"/>
      <c r="I2" s="18"/>
      <c r="J2" s="18"/>
      <c r="K2" s="18"/>
      <c r="L2" s="18"/>
      <c r="M2" s="18"/>
      <c r="N2" s="18"/>
      <c r="O2" s="18"/>
      <c r="P2" s="18"/>
    </row>
    <row r="3" spans="1:16" ht="15" customHeight="1">
      <c r="A3" s="171" t="s">
        <v>312</v>
      </c>
      <c r="B3" s="172"/>
      <c r="C3" s="172"/>
      <c r="D3" s="172"/>
      <c r="E3" s="172"/>
      <c r="F3" s="172"/>
      <c r="G3" s="172"/>
      <c r="H3" s="173"/>
    </row>
    <row r="4" spans="1:16" ht="22.9" customHeight="1">
      <c r="A4" s="4"/>
      <c r="B4" s="4" t="s">
        <v>313</v>
      </c>
      <c r="C4" s="4" t="s">
        <v>314</v>
      </c>
      <c r="D4" s="4" t="s">
        <v>315</v>
      </c>
      <c r="E4" s="4" t="s">
        <v>316</v>
      </c>
      <c r="F4" s="167" t="s">
        <v>317</v>
      </c>
      <c r="G4" s="167"/>
      <c r="H4" s="167"/>
    </row>
    <row r="5" spans="1:16">
      <c r="A5" s="174" t="s">
        <v>318</v>
      </c>
      <c r="B5" s="174"/>
      <c r="C5" s="174"/>
      <c r="D5" s="174"/>
      <c r="E5" s="174"/>
      <c r="F5" s="174"/>
      <c r="G5" s="174"/>
      <c r="H5" s="174"/>
    </row>
    <row r="6" spans="1:16" ht="24">
      <c r="A6" s="4">
        <v>1</v>
      </c>
      <c r="B6" s="5" t="s">
        <v>1</v>
      </c>
      <c r="C6" s="4">
        <v>9</v>
      </c>
      <c r="D6" s="4">
        <v>9</v>
      </c>
      <c r="E6" s="6">
        <v>7</v>
      </c>
      <c r="F6" s="163">
        <v>80</v>
      </c>
      <c r="G6" s="163"/>
      <c r="H6" s="163"/>
    </row>
    <row r="7" spans="1:16" ht="15.75">
      <c r="A7" s="4">
        <v>2</v>
      </c>
      <c r="B7" s="5" t="s">
        <v>319</v>
      </c>
      <c r="C7" s="4">
        <v>13</v>
      </c>
      <c r="D7" s="4">
        <v>13</v>
      </c>
      <c r="E7" s="6">
        <v>9</v>
      </c>
      <c r="F7" s="164">
        <v>70</v>
      </c>
      <c r="G7" s="165"/>
      <c r="H7" s="166"/>
    </row>
    <row r="8" spans="1:16" ht="15" customHeight="1">
      <c r="A8" s="154" t="s">
        <v>320</v>
      </c>
      <c r="B8" s="154"/>
      <c r="C8" s="154"/>
      <c r="D8" s="154"/>
      <c r="E8" s="154"/>
      <c r="F8" s="154"/>
      <c r="G8" s="154"/>
      <c r="H8" s="154"/>
    </row>
    <row r="9" spans="1:16" ht="24">
      <c r="A9" s="4"/>
      <c r="B9" s="4" t="s">
        <v>313</v>
      </c>
      <c r="C9" s="4" t="s">
        <v>315</v>
      </c>
      <c r="D9" s="4" t="s">
        <v>321</v>
      </c>
      <c r="E9" s="4" t="s">
        <v>322</v>
      </c>
      <c r="F9" s="167" t="s">
        <v>323</v>
      </c>
      <c r="G9" s="167"/>
      <c r="H9" s="7" t="s">
        <v>8</v>
      </c>
      <c r="I9" s="19"/>
    </row>
    <row r="10" spans="1:16" ht="24">
      <c r="A10" s="4">
        <v>1</v>
      </c>
      <c r="B10" s="5" t="s">
        <v>1</v>
      </c>
      <c r="C10" s="4">
        <f>D6</f>
        <v>9</v>
      </c>
      <c r="D10" s="6">
        <f>'Organisational Capacity'!C14</f>
        <v>8</v>
      </c>
      <c r="E10" s="8">
        <f>D10/C10*100</f>
        <v>88.888888888888886</v>
      </c>
      <c r="F10" s="153"/>
      <c r="G10" s="153"/>
      <c r="H10" s="9"/>
    </row>
    <row r="11" spans="1:16" ht="15.75">
      <c r="A11" s="4">
        <v>2</v>
      </c>
      <c r="B11" s="5" t="s">
        <v>319</v>
      </c>
      <c r="C11" s="4">
        <v>13</v>
      </c>
      <c r="D11" s="6">
        <f>'Finance '!G19</f>
        <v>12</v>
      </c>
      <c r="E11" s="8">
        <f>D11/C11*100</f>
        <v>92.307692307692307</v>
      </c>
      <c r="F11" s="153"/>
      <c r="G11" s="153"/>
      <c r="H11" s="9"/>
    </row>
    <row r="12" spans="1:16" ht="15" customHeight="1">
      <c r="A12" s="154" t="s">
        <v>324</v>
      </c>
      <c r="B12" s="154"/>
      <c r="C12" s="154"/>
      <c r="D12" s="154"/>
      <c r="E12" s="154"/>
      <c r="F12" s="154"/>
      <c r="G12" s="154"/>
      <c r="H12" s="154"/>
    </row>
    <row r="13" spans="1:16">
      <c r="A13" s="155" t="s">
        <v>325</v>
      </c>
      <c r="B13" s="155"/>
      <c r="C13" s="155"/>
      <c r="D13" s="155"/>
      <c r="E13" s="155"/>
      <c r="F13" s="155"/>
      <c r="G13" s="155"/>
      <c r="H13" s="155"/>
    </row>
    <row r="14" spans="1:16" ht="36">
      <c r="A14" s="10" t="s">
        <v>326</v>
      </c>
      <c r="B14" s="10" t="s">
        <v>313</v>
      </c>
      <c r="C14" s="10" t="s">
        <v>327</v>
      </c>
      <c r="D14" s="10" t="s">
        <v>328</v>
      </c>
      <c r="E14" s="10" t="s">
        <v>329</v>
      </c>
      <c r="F14" s="10" t="s">
        <v>330</v>
      </c>
      <c r="G14" s="10" t="s">
        <v>331</v>
      </c>
      <c r="H14" s="10" t="s">
        <v>332</v>
      </c>
    </row>
    <row r="15" spans="1:16">
      <c r="A15" s="11">
        <v>1</v>
      </c>
      <c r="B15" s="12" t="s">
        <v>333</v>
      </c>
      <c r="C15" s="12">
        <v>17</v>
      </c>
      <c r="D15" s="12">
        <f>C15*3</f>
        <v>51</v>
      </c>
      <c r="E15" s="12">
        <f>D15*80/100</f>
        <v>40.799999999999997</v>
      </c>
      <c r="F15" s="13">
        <f>'Program Delivery'!J35</f>
        <v>41</v>
      </c>
      <c r="G15" s="14">
        <f>F15*80%</f>
        <v>32.800000000000004</v>
      </c>
      <c r="H15" s="15">
        <f>G15/E15*100</f>
        <v>80.392156862745111</v>
      </c>
    </row>
    <row r="16" spans="1:16">
      <c r="A16" s="11">
        <v>2</v>
      </c>
      <c r="B16" s="12" t="s">
        <v>334</v>
      </c>
      <c r="C16" s="12">
        <v>6</v>
      </c>
      <c r="D16" s="12">
        <f>C16*3</f>
        <v>18</v>
      </c>
      <c r="E16" s="12">
        <f>D16*50/100</f>
        <v>9</v>
      </c>
      <c r="F16" s="12">
        <f>'Program Delivery'!J36</f>
        <v>17</v>
      </c>
      <c r="G16" s="12">
        <f>F16*50%</f>
        <v>8.5</v>
      </c>
      <c r="H16" s="15">
        <f>G16/E16*100</f>
        <v>94.444444444444443</v>
      </c>
    </row>
    <row r="17" spans="1:8" ht="15.75">
      <c r="A17" s="156" t="s">
        <v>335</v>
      </c>
      <c r="B17" s="156"/>
      <c r="C17" s="16">
        <f>C16+C15</f>
        <v>23</v>
      </c>
      <c r="D17" s="16">
        <f>D16+D15</f>
        <v>69</v>
      </c>
      <c r="E17" s="16">
        <f>E16+E15</f>
        <v>49.8</v>
      </c>
      <c r="F17" s="16">
        <f>F15+F16</f>
        <v>58</v>
      </c>
      <c r="G17" s="16">
        <f>G15+G16</f>
        <v>41.300000000000004</v>
      </c>
      <c r="H17" s="17">
        <f>G17/E17*100</f>
        <v>82.931726907630534</v>
      </c>
    </row>
    <row r="18" spans="1:8" ht="44.25" customHeight="1">
      <c r="D18" s="157" t="s">
        <v>336</v>
      </c>
      <c r="E18" s="158"/>
      <c r="F18" s="82" t="s">
        <v>347</v>
      </c>
      <c r="G18" s="82" t="s">
        <v>346</v>
      </c>
      <c r="H18" s="81"/>
    </row>
    <row r="19" spans="1:8" ht="25.5">
      <c r="D19" s="159"/>
      <c r="E19" s="160"/>
      <c r="F19" s="83" t="s">
        <v>337</v>
      </c>
      <c r="G19" s="83" t="s">
        <v>348</v>
      </c>
      <c r="H19" s="81"/>
    </row>
    <row r="20" spans="1:8" ht="25.5">
      <c r="D20" s="161"/>
      <c r="E20" s="162"/>
      <c r="F20" s="83" t="s">
        <v>338</v>
      </c>
      <c r="G20" s="84" t="s">
        <v>339</v>
      </c>
      <c r="H20" s="81"/>
    </row>
  </sheetData>
  <sheetProtection formatCells="0" formatColumns="0" formatRows="0"/>
  <mergeCells count="15">
    <mergeCell ref="A1:H1"/>
    <mergeCell ref="A2:B2"/>
    <mergeCell ref="A3:H3"/>
    <mergeCell ref="F4:H4"/>
    <mergeCell ref="A5:H5"/>
    <mergeCell ref="F6:H6"/>
    <mergeCell ref="F7:H7"/>
    <mergeCell ref="A8:H8"/>
    <mergeCell ref="F9:G9"/>
    <mergeCell ref="F10:G10"/>
    <mergeCell ref="F11:G11"/>
    <mergeCell ref="A12:H12"/>
    <mergeCell ref="A13:H13"/>
    <mergeCell ref="A17:B17"/>
    <mergeCell ref="D18:E20"/>
  </mergeCells>
  <conditionalFormatting sqref="F10">
    <cfRule type="cellIs" dxfId="1" priority="2" stopIfTrue="1" operator="greaterThan">
      <formula>79.99</formula>
    </cfRule>
  </conditionalFormatting>
  <conditionalFormatting sqref="F11">
    <cfRule type="cellIs" dxfId="0" priority="1" stopIfTrue="1" operator="greaterThan">
      <formula>69.99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Organisational Capacity</vt:lpstr>
      <vt:lpstr>Finance </vt:lpstr>
      <vt:lpstr>Program Delivery</vt:lpstr>
      <vt:lpstr>Score sheet</vt:lpstr>
      <vt:lpstr>'Finance '!Print_Area</vt:lpstr>
      <vt:lpstr>'Organisational Capacity'!Print_Area</vt:lpstr>
      <vt:lpstr>'Program Delivery'!Print_Area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shrishtisaklani04@gmail.com</dc:creator>
  <cp:lastModifiedBy>sony</cp:lastModifiedBy>
  <cp:lastPrinted>2022-03-03T10:48:30Z</cp:lastPrinted>
  <dcterms:created xsi:type="dcterms:W3CDTF">2006-09-16T00:00:00Z</dcterms:created>
  <dcterms:modified xsi:type="dcterms:W3CDTF">2022-03-07T13:50:13Z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72321F554CB2428683F746824FD72954</vt:lpwstr>
  </property>
  <property fmtid="{D5CDD505-2E9C-101B-9397-08002B2CF9AE}" pid="3" name="KSOProductBuildVer">
    <vt:lpwstr>1033-11.2.0.10463</vt:lpwstr>
  </property>
</Properties>
</file>