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akshamrc1\Desktop\FSDS Tyuni_UK_Akash\"/>
    </mc:Choice>
  </mc:AlternateContent>
  <xr:revisionPtr revIDLastSave="0" documentId="8_{ACA0AD7F-A76B-4346-BF4C-814508016509}" xr6:coauthVersionLast="47" xr6:coauthVersionMax="47" xr10:uidLastSave="{00000000-0000-0000-0000-000000000000}"/>
  <bookViews>
    <workbookView xWindow="-120" yWindow="-120" windowWidth="20730" windowHeight="11040" activeTab="3" xr2:uid="{00000000-000D-0000-FFFF-FFFF00000000}"/>
  </bookViews>
  <sheets>
    <sheet name="Programme delivery" sheetId="1" r:id="rId1"/>
    <sheet name="Org capacity" sheetId="2" r:id="rId2"/>
    <sheet name="Finance" sheetId="3" r:id="rId3"/>
    <sheet name="Scoring sheet FSW-MSM-TG" sheetId="4" r:id="rId4"/>
    <sheet name="Scoring sheet-IDU" sheetId="5" r:id="rId5"/>
    <sheet name="Scoring sheet-CC" sheetId="6" r:id="rId6"/>
    <sheet name="Scoring sheet-CC With IDU"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h2mJA2+ChFyTdhYwy7iW+YzPWKSA=="/>
    </ext>
  </extLst>
</workbook>
</file>

<file path=xl/calcChain.xml><?xml version="1.0" encoding="utf-8"?>
<calcChain xmlns="http://schemas.openxmlformats.org/spreadsheetml/2006/main">
  <c r="C17" i="7" l="1"/>
  <c r="D16" i="7"/>
  <c r="E16" i="7" s="1"/>
  <c r="D15" i="7"/>
  <c r="D17" i="7" s="1"/>
  <c r="F7" i="7"/>
  <c r="F6" i="7"/>
  <c r="C17" i="6"/>
  <c r="D16" i="6"/>
  <c r="E16" i="6" s="1"/>
  <c r="D15" i="6"/>
  <c r="D17" i="6" s="1"/>
  <c r="F7" i="6"/>
  <c r="F6" i="6"/>
  <c r="C17" i="5"/>
  <c r="D16" i="5"/>
  <c r="E16" i="5" s="1"/>
  <c r="D15" i="5"/>
  <c r="D17" i="5" s="1"/>
  <c r="F7" i="5"/>
  <c r="F6" i="5"/>
  <c r="C17" i="4"/>
  <c r="D16" i="4"/>
  <c r="E16" i="4" s="1"/>
  <c r="D15" i="4"/>
  <c r="D17" i="4" s="1"/>
  <c r="F11" i="4"/>
  <c r="E11" i="4"/>
  <c r="F10" i="4"/>
  <c r="E10" i="4"/>
  <c r="F7" i="4"/>
  <c r="F6" i="4"/>
  <c r="G18" i="3"/>
  <c r="D11" i="7" s="1"/>
  <c r="E20" i="2"/>
  <c r="D10" i="7" s="1"/>
  <c r="K52" i="1"/>
  <c r="F16" i="7" s="1"/>
  <c r="G16" i="7" s="1"/>
  <c r="H16" i="7" s="1"/>
  <c r="K51" i="1"/>
  <c r="F15" i="7" s="1"/>
  <c r="K53" i="1" l="1"/>
  <c r="G15" i="7"/>
  <c r="F17" i="7"/>
  <c r="E10" i="7"/>
  <c r="F10" i="7"/>
  <c r="F11" i="7"/>
  <c r="E11" i="7"/>
  <c r="E15" i="4"/>
  <c r="E17" i="4" s="1"/>
  <c r="D11" i="5"/>
  <c r="E15" i="5"/>
  <c r="E17" i="5" s="1"/>
  <c r="D11" i="6"/>
  <c r="E15" i="6"/>
  <c r="E17" i="6" s="1"/>
  <c r="E15" i="7"/>
  <c r="E17" i="7" s="1"/>
  <c r="F15" i="4"/>
  <c r="D10" i="5"/>
  <c r="F15" i="5"/>
  <c r="D10" i="6"/>
  <c r="F15" i="6"/>
  <c r="F16" i="4"/>
  <c r="G16" i="4" s="1"/>
  <c r="H16" i="4" s="1"/>
  <c r="F16" i="5"/>
  <c r="G16" i="5" s="1"/>
  <c r="H16" i="5" s="1"/>
  <c r="F16" i="6"/>
  <c r="G16" i="6" s="1"/>
  <c r="H16" i="6" s="1"/>
  <c r="F11" i="5" l="1"/>
  <c r="E11" i="5"/>
  <c r="E10" i="6"/>
  <c r="F10" i="6"/>
  <c r="G15" i="4"/>
  <c r="F17" i="4"/>
  <c r="G15" i="5"/>
  <c r="F17" i="5"/>
  <c r="E10" i="5"/>
  <c r="F10" i="5"/>
  <c r="F11" i="6"/>
  <c r="E11" i="6"/>
  <c r="G15" i="6"/>
  <c r="F17" i="6"/>
  <c r="G17" i="7"/>
  <c r="H17" i="7" s="1"/>
  <c r="H15" i="7"/>
  <c r="G17" i="5" l="1"/>
  <c r="H17" i="5" s="1"/>
  <c r="H15" i="5"/>
  <c r="G17" i="6"/>
  <c r="H17" i="6" s="1"/>
  <c r="H15" i="6"/>
  <c r="G17" i="4"/>
  <c r="H17" i="4" s="1"/>
  <c r="H15" i="4"/>
</calcChain>
</file>

<file path=xl/sharedStrings.xml><?xml version="1.0" encoding="utf-8"?>
<sst xmlns="http://schemas.openxmlformats.org/spreadsheetml/2006/main" count="660" uniqueCount="457">
  <si>
    <t>Targeted Intervention -Annual Evaluation Tool (FSW/MSM /TG/IDU TIs) - 2019-20</t>
  </si>
  <si>
    <t>Name of the NGO:</t>
  </si>
  <si>
    <t>District:</t>
  </si>
  <si>
    <t>State:</t>
  </si>
  <si>
    <t>Program Delivery</t>
  </si>
  <si>
    <t>Sl.No.</t>
  </si>
  <si>
    <t>Indicators</t>
  </si>
  <si>
    <t>Typology Applicable</t>
  </si>
  <si>
    <t>Target</t>
  </si>
  <si>
    <t>Achievement</t>
  </si>
  <si>
    <t>Key Questions</t>
  </si>
  <si>
    <t>Methodology to be adopted</t>
  </si>
  <si>
    <t xml:space="preserve">Assessment Scores                                                                                                             </t>
  </si>
  <si>
    <t>Score Resulted</t>
  </si>
  <si>
    <t>Explanation for score</t>
  </si>
  <si>
    <t>1(Poor)</t>
  </si>
  <si>
    <t>2(Average)</t>
  </si>
  <si>
    <t>3(Good)</t>
  </si>
  <si>
    <t>SECTION 1:   BASIC SERVICES</t>
  </si>
  <si>
    <t>OUT REACH</t>
  </si>
  <si>
    <t>Service delivery data of HRG  maintained at outreach level.</t>
  </si>
  <si>
    <t>FSW/MSM /TG/IDU</t>
  </si>
  <si>
    <t>100 % of active population</t>
  </si>
  <si>
    <t xml:space="preserve">Whether PEs are maintaining  the weekly planning and activity sheet (Format B/B_1) as per NACO's guideline. </t>
  </si>
  <si>
    <t>Verify the master register of HRGs / line listing /weekly format B/B_1 of  the last one quarter. Meeting with PEs should be conducted.</t>
  </si>
  <si>
    <t>Form-B/B_1 is maintained  by PEs but no prioritisation of HRG done by ORWs based on risk and vulnerability data.</t>
  </si>
  <si>
    <t>Form-B/B_1 is maintained by PEs and proper prioritisation of HRG done by ORWs based on risk and vulnerability data.</t>
  </si>
  <si>
    <t>Form-B/B_1 is maintained by PEs and proper prioritisation of HRG done by ORWs based on risk and vulnerability data. IPC and BCC sessions with HRG are conducted by PEs based on risk and vlunerability data as per format B/B_1.</t>
  </si>
  <si>
    <t>Individual HRGs tracked for   project services.</t>
  </si>
  <si>
    <t>Individual HRG tracking sheet</t>
  </si>
  <si>
    <t xml:space="preserve"> Individual HRG tracked for ICTC, RMC and Syphilis testing . Updation of Risk, vulnerability and condom demand needle/syringe data on quarterly basis. </t>
  </si>
  <si>
    <t>Interview with  M&amp;E officer, Counselors and project manager. Soft or hard copy of individual HRG tracking sheet and quarterly updation of risk and vlunerability data</t>
  </si>
  <si>
    <t>Individual HRG tracking sheet is available but not updated. Tracking sheet is also not used for planning and prioritization of HRGs.</t>
  </si>
  <si>
    <t>Individual HRG tracking sheet is available and updated. Tracking sheet is not used for planning and prioritization of HRGs.</t>
  </si>
  <si>
    <t>Individual HRG tracking sheet is available and updated.  Data is used for planning and prioritization of HRG. Project and M&amp;E officer are able to  provide data on - how many HRG tested for HIV once and twice, how many hrg visited STI clinic once, twice, thrice erc.</t>
  </si>
  <si>
    <t>Registration of HRG against target</t>
  </si>
  <si>
    <t>100% of the Contract target</t>
  </si>
  <si>
    <t xml:space="preserve">All HRG should be registered by ORW. Format-A should be properly filled and master registration sheet completed and to be computerised </t>
  </si>
  <si>
    <t>Verify the computerised master register of HRGs , line listing and filled format-A (data filled for all indictors) for all the registered HRGs. Check for Drop-out records and TI to provide explanation in case of less than 100 % registration.</t>
  </si>
  <si>
    <t xml:space="preserve">70-80 percent of the target HRGs registered. </t>
  </si>
  <si>
    <t xml:space="preserve">81-90 percent HRGs were registered against the target </t>
  </si>
  <si>
    <t>Above 90 percent HRGs were registered.</t>
  </si>
  <si>
    <t xml:space="preserve"> Monthly activity calander and out reach plan for the TI staff is developed and adhered. </t>
  </si>
  <si>
    <t>Monthly review, Calander of activities &amp; outreach plan for the current year.</t>
  </si>
  <si>
    <t>Whether the monthly review is conducted, activity calander and out reach plan for the TI staff is developed, and revised plan for the subsequent month is developed.</t>
  </si>
  <si>
    <t xml:space="preserve">Verify the monthly review minutes, calander, outreach plans, and relevant reports </t>
  </si>
  <si>
    <t>Monthly meetings are conducted but not regular, calander of activities and outreach plan is not developed</t>
  </si>
  <si>
    <t>Monthly meetings are regularly conducted and calander of activities and outreach plan is developed</t>
  </si>
  <si>
    <t>Monthly meetings are regularly conducted, calander of activities and outreach plan is developed, performance is reviewed and follow up actions prompted.</t>
  </si>
  <si>
    <t>Percent of target HRG  reached by the project (As per contract) during last one year</t>
  </si>
  <si>
    <t>100% of the active population/contract target</t>
  </si>
  <si>
    <t>Average no. of HRGs were contacted at least once in every month with any or all project services by PEs during last one year</t>
  </si>
  <si>
    <t>Verification of project proposal, ORW's format-C and monthly CMIS report. At least 20% of the randomly selected HRGs of selected hotspots need to be verified during the hotspot visits.80% of the population and Line list ID numbers is to be constant. Cross verify with indicator for micro plan. Verify the remaining HRG taking services regularly by the TI.</t>
  </si>
  <si>
    <t>60-70% of target population were provided with any/all project services i.e. condom,  needle/syringe, STI, ICTC and BCC/IPC services every  month during the contract period</t>
  </si>
  <si>
    <t>71-80% of target populationn were provided with any/all project services i.e. condom,  needle/syringe, STI, ICTC and BCC/IPC services every  month during the contract period</t>
  </si>
  <si>
    <t>Above 80% of target population were provided with any/all project services i.e. condom,  needle/syringe, STI, ICTC and BCC/IPC services every  month during the contract period</t>
  </si>
  <si>
    <t>Regular Contact - NSP (No. of individuals target HRG contacted with any or all project services  - NSEP/BCC/IEC/Referral</t>
  </si>
  <si>
    <t>IDU</t>
  </si>
  <si>
    <t>100% of contract target every month</t>
  </si>
  <si>
    <t>Average no. of IDUs that were contacted at least 2 days in a week for the purpose of NSEP/BCC/IEC/Referral</t>
  </si>
  <si>
    <t>PE form-B and ORW's format C and PE diaries . At least 20% of the randomly selected IDU need to be verified during above during hotspot visits.</t>
  </si>
  <si>
    <t>60-70% of target group are contacted at least 2 days in a week for the purpose of NSEP/BCC/IEC/Referral</t>
  </si>
  <si>
    <t>71-80% of target group are contacted at least 2 days in a week for the purpose of NSEP/BCC/IEC/Referral</t>
  </si>
  <si>
    <t>Above 80% of target group are contacted at least 2 days in a week for the purpose of NSEP/BCC/IEC/Referral</t>
  </si>
  <si>
    <t>Field visit by ORWs</t>
  </si>
  <si>
    <t>ORW visiting the field minimum 5 days in a week and providing supportive  supervision to all the PEs of his/her areas for effective delivery of project services by PEs to HRGs and to ensure all the PEs have required skills.</t>
  </si>
  <si>
    <t>ORW diaries, weekly staff meeting minutes, ORW movement plan/register and Form D. The same should be verified with the community and stakeholders during the hotspot visits</t>
  </si>
  <si>
    <t>All PE have been met at the hotspot and provided support by ORW at least twice in a month</t>
  </si>
  <si>
    <t>All PE have been met at the hotspot and provided support by ORW four times in a month</t>
  </si>
  <si>
    <t>All PE have been met at the hotspot and provided support by ORW  more than four times in a month and all hotspots are covered in a month</t>
  </si>
  <si>
    <t>Individual New HRGs registred during the year for any project services.</t>
  </si>
  <si>
    <t>20  % of MOU target with in a Year</t>
  </si>
  <si>
    <t xml:space="preserve">Whether Outreach team registred new HRGs. </t>
  </si>
  <si>
    <t>Verify the master register of HRGs / Registration form "A"</t>
  </si>
  <si>
    <t>New HRG registred up to 10% against the Annual Target</t>
  </si>
  <si>
    <t>New HRG registred up to 15 % against the Annual Target</t>
  </si>
  <si>
    <t>New HRG registred up to 20% against the Annual Target</t>
  </si>
  <si>
    <t>Strengthining  outreach activities aginst the plan by the TIs.</t>
  </si>
  <si>
    <t xml:space="preserve">24 health camp </t>
  </si>
  <si>
    <t>How many Health Camp were planned to reach out the hard to reach population</t>
  </si>
  <si>
    <t>Discussion with the staff and verifying the registers</t>
  </si>
  <si>
    <t>Less 50%</t>
  </si>
  <si>
    <t xml:space="preserve"> 51%-79%</t>
  </si>
  <si>
    <t>80 % and above</t>
  </si>
  <si>
    <t>Number of HRG identified, registred,  and reached from verious networks (Social Network, Virtual Networks, etc)</t>
  </si>
  <si>
    <t>Whether Outreach team was able to identify the HRGs operating through various social networks and virtual network and how many of them are registred and reached</t>
  </si>
  <si>
    <t>Discussion with the staff/ Line list/ Services</t>
  </si>
  <si>
    <t>Identified various social/virtual networks, listed the networks and line list of HRGs available with the project</t>
  </si>
  <si>
    <t>Registered at least 60% of the line listed HRGs</t>
  </si>
  <si>
    <t>Reached at least 80% of the registered HRGs with services.</t>
  </si>
  <si>
    <t xml:space="preserve">Established STI clinic / PPP /Government STI clinics linkages </t>
  </si>
  <si>
    <t>STI Services should be established</t>
  </si>
  <si>
    <t xml:space="preserve"> </t>
  </si>
  <si>
    <t>Set-up of STI clinic / PPP/ linkages developed  with DSRC/Govt. Hospital as per NACO guideline.</t>
  </si>
  <si>
    <t>Observations should be made based on NACO guidelines. Project STI Clinic,  PPP registers and payment registers to be verified.</t>
  </si>
  <si>
    <t>Project STI clinic / PPP linkages has been set-up but not as per NACO guideline.</t>
  </si>
  <si>
    <t>STI clinic / PPP linkages in place but registers / patient card (Network clinic format) are not maintained as per NACO guideline at clinic</t>
  </si>
  <si>
    <t>STI clinic / PPP linkages in place and requisite registers / patient card  (Network clinic format) are maintained at clinic.</t>
  </si>
  <si>
    <t>HRG attending STI clinics (Project based/ PPP /Government STI clinic) are counselled</t>
  </si>
  <si>
    <t>100% of clinic attendees</t>
  </si>
  <si>
    <t xml:space="preserve">No. of HRG visiting to clinics  are counselled. </t>
  </si>
  <si>
    <t>Counselling registers, STI register and monthly CMIS/SIMS report. Interaction with STI providers/counsellors/ANM</t>
  </si>
  <si>
    <t>60-70% of HRGs attending STI clinic were counselled.</t>
  </si>
  <si>
    <t>71- 80% of HRG attending STI clinic were counselled.</t>
  </si>
  <si>
    <t>Above 80% of HRG attending STI clinic were counselled.</t>
  </si>
  <si>
    <t>HRGs attending clinic for STI services such as RMC/GMC, Symptomatic and Presumptive in last one year</t>
  </si>
  <si>
    <t>FSW/MSM /TG</t>
  </si>
  <si>
    <t>4 times in a year of contract target</t>
  </si>
  <si>
    <t>No.of HRGs attending regular medical check-up/general medical check-up (for IDU) four times during last one year</t>
  </si>
  <si>
    <t>PEs Form-B/B_1, STI registers / tracking sheet, ORW form-c field diary, referral slips/registers, Payment register/slips of PPP doctors and monthly CMIS report</t>
  </si>
  <si>
    <t>60-70% of the individual HRGs had undergone for RMC  twice in past one year.</t>
  </si>
  <si>
    <t>71- 80%  of the  individual HRGs had undergone for RMC  twice in past one year.</t>
  </si>
  <si>
    <t>Above 80% of the  individual HRGs had undergone for RMC  twice in past one year.</t>
  </si>
  <si>
    <t>Newly registered asymptomatic HRGs provided presumptive treatment (PT) during last one year</t>
  </si>
  <si>
    <t>100% of newly registered HRGs</t>
  </si>
  <si>
    <t>No. of new HRG registered during last one year and received PT</t>
  </si>
  <si>
    <t>STI CMIS/SIMS reports, Referral register, referral slips</t>
  </si>
  <si>
    <t>50-60% newly registered HRG provided PT.</t>
  </si>
  <si>
    <t xml:space="preserve">61- 70% newly registered HRG provided PT . </t>
  </si>
  <si>
    <t xml:space="preserve">Above 70% newly registered HRG provided PT. </t>
  </si>
  <si>
    <t xml:space="preserve">Percent of HRGs tested for Syphilis </t>
  </si>
  <si>
    <t>2 times in a year of contract target</t>
  </si>
  <si>
    <t>Percent of individual HRGs tested for Syphilis during  last one year</t>
  </si>
  <si>
    <t>STI CMIS/SIMS reports, Referral register, referral slips, individual tracking sheet</t>
  </si>
  <si>
    <t>30-40% of HRGs underwent Syphilis test</t>
  </si>
  <si>
    <t xml:space="preserve">41-50% of HRGs underwent Syphilis test </t>
  </si>
  <si>
    <t>Above 50% of the HRGs underwent Syphilis test</t>
  </si>
  <si>
    <t xml:space="preserve">Percent of individual HRGs tested for HIV during last one year  </t>
  </si>
  <si>
    <t>100% line listed HRG</t>
  </si>
  <si>
    <t>No. of line listed individual HRGs tested for HIV during last one year</t>
  </si>
  <si>
    <t xml:space="preserve">Referral registers, referral slips and PE form-B/B_1 and ICTC data. Verify the referral slips signed by the ICTC counsellors and POD no. provided. </t>
  </si>
  <si>
    <t>40-50% of the HRGs underwent HIV test  twice during contract period</t>
  </si>
  <si>
    <t>51-60% of the HRGs underwent HIV test  twice during contract period</t>
  </si>
  <si>
    <t>Above 60% of the HRGs underwent HIV test twice during contract period</t>
  </si>
  <si>
    <t>Percentage of HRG tested positives are registred at ART centre</t>
  </si>
  <si>
    <t>100% of HRG tested positive</t>
  </si>
  <si>
    <t>No. of  positive HRGs registered at ART centre  during last one year</t>
  </si>
  <si>
    <t>Verify with the ART centre, referral register</t>
  </si>
  <si>
    <t>50-60% of the total identified positive HRGs  linked to ART</t>
  </si>
  <si>
    <t>61-70%  the total identified  HRGs  linked to ART</t>
  </si>
  <si>
    <t>Above 70%  HRGs  linked to ART</t>
  </si>
  <si>
    <t>Abscess Management</t>
  </si>
  <si>
    <t>HRGs reported with abscess</t>
  </si>
  <si>
    <t>Proper dressing and treatment for all abscess cases under aseptic conditions at the clinic and through outreach</t>
  </si>
  <si>
    <t>Clinic records, inspection of DIC, and interaction with clients</t>
  </si>
  <si>
    <t>Aseptic abscess management services established for limited time</t>
  </si>
  <si>
    <t>Aseptic abscess management services established and available to for entire day</t>
  </si>
  <si>
    <t>Aseptic abscess management services established and available to entire day and abscess management also taken by ANM in the field</t>
  </si>
  <si>
    <t>No of Active Spoused and Partner identified in project.</t>
  </si>
  <si>
    <t>Number of active spouses identified during the project.</t>
  </si>
  <si>
    <t>How many IDUs are married and having regular partner as per the master register</t>
  </si>
  <si>
    <t xml:space="preserve">Verifiy the Master register/ Female ORW DIARY/ referral slips/ </t>
  </si>
  <si>
    <t>Please specify the number to be linked with indicator 19, which will be the denominator for indicator 19</t>
  </si>
  <si>
    <t>Number of active spouses and partners tested from the identified IDUs by the project.</t>
  </si>
  <si>
    <t>Please collect the information from the project</t>
  </si>
  <si>
    <t>Partners and spouses are tested against the identified by the project.</t>
  </si>
  <si>
    <t>Less 50% tested</t>
  </si>
  <si>
    <t>50% to 79% tested</t>
  </si>
  <si>
    <t>more than 79% tested</t>
  </si>
  <si>
    <t>Number of active spouses and partners identifed and positives linked to ARTC.</t>
  </si>
  <si>
    <t>Total  positive Identified</t>
  </si>
  <si>
    <t>Partner and spoused are registred at ARTC.</t>
  </si>
  <si>
    <t>20% of the existing active IDU population has been put on OST</t>
  </si>
  <si>
    <t>20 % of the  Active Population.</t>
  </si>
  <si>
    <t>How many IDUs are currently on OST</t>
  </si>
  <si>
    <t>Registration/ Reports/Service Directry</t>
  </si>
  <si>
    <t>10-15 % of HRGs registed at OST and are active</t>
  </si>
  <si>
    <t>16 -20 % of HRGs registed at OST and are active</t>
  </si>
  <si>
    <t>Above 20 % of the HRGs registed at OST and are active</t>
  </si>
  <si>
    <t>COMMODITIES</t>
  </si>
  <si>
    <t>Individual HRGs are getting Needle and Syringes as per N/S demand analysis</t>
  </si>
  <si>
    <t>100 % of distribution against N/S demand</t>
  </si>
  <si>
    <t xml:space="preserve">N/S distribution should be made as per demand/ requirement  gap analysis. </t>
  </si>
  <si>
    <t>Verification of individual peer form "B_1" and ORW form "C". Verification to be done during hotspot visit</t>
  </si>
  <si>
    <t>N/S gap analysis done and at 50-55% of individual HRGs distributed against the requirement.</t>
  </si>
  <si>
    <t>N/S gap analysis done and at 56-65% of individual HRGs distributed against the requirement.</t>
  </si>
  <si>
    <t>N/S gap analysis done and at least Above 65% of individual HRGs distributed against the requirement.</t>
  </si>
  <si>
    <t>NSEP: Needle/Syringe Return Rate</t>
  </si>
  <si>
    <t>80% of distributed needles/syringes should be returned / collected after use</t>
  </si>
  <si>
    <t xml:space="preserve">Percentage of needles/syringes distributed to IDUs being returned / collected after use for safe disposal </t>
  </si>
  <si>
    <t>Verification of PE &amp; ORW diary, DIC record, disposal register</t>
  </si>
  <si>
    <t>30-40% of used needles/syringes being returned/collected for safe disposal</t>
  </si>
  <si>
    <t>41-50% of used needles/syringes being returned/collected for safe disposal</t>
  </si>
  <si>
    <t>More than 50% of used needles/syringes being returned/collected for safe disposal</t>
  </si>
  <si>
    <t xml:space="preserve">Bio-medical Waste (BMW) Management </t>
  </si>
  <si>
    <t>100 % of bio-medical waste from CBS being disposed off safely</t>
  </si>
  <si>
    <t>Whether BMW guidelines are being followed for the safe disposal of waste generated in the TI programme.</t>
  </si>
  <si>
    <t>Verification of PE &amp; ORW diary, DIC record, disposal register, photographs</t>
  </si>
  <si>
    <t>Waste Disposal mechanism in place but only collection of waste is being done as per the guidelines</t>
  </si>
  <si>
    <t>Waste Disposal mechanism in place but only collection and disinfection is being done as per  guidelines</t>
  </si>
  <si>
    <t>Waste Disposal mechanism in place: collection, disinfection and final disposal being done as per guidelines</t>
  </si>
  <si>
    <t xml:space="preserve">Availability of drugs for STI treatment and Abscess management, with a buffer stock management in place. </t>
  </si>
  <si>
    <t>FSW/MSM /IDU</t>
  </si>
  <si>
    <t>3 months buffer stock based on average monthly consumption</t>
  </si>
  <si>
    <t>No. of times STI drugs, have been purchased/supply during the contract period. Was there any stock-out of commodities reported during contract period. If the supply is an issue from SACS, the indicator to be verified for the period when stock was available.</t>
  </si>
  <si>
    <t>Verification of stock &amp; distribution register and vouchers.  Ask question about buffer stock system to project manager/ANM/Counsellor.</t>
  </si>
  <si>
    <t xml:space="preserve">Reported stock-out of STI drugs during  contract period </t>
  </si>
  <si>
    <t>No stock out reported during contract period but buffer stock system was not followed as per guideline</t>
  </si>
  <si>
    <t>No stock out reported during contract period and buffer stock system was maintained as per guideline.</t>
  </si>
  <si>
    <t>SECTION 2:  SUPPORT SERVICES</t>
  </si>
  <si>
    <t>Identified cases from HRG were linked for TB to DOT centre (RNTCP) during the contract period</t>
  </si>
  <si>
    <t>100% of all identified cases of TB</t>
  </si>
  <si>
    <t>No. of target group member linked to DOT centre during the contract period, detected for TB.</t>
  </si>
  <si>
    <t>Verification of registers, general treatment register, referral slips/register</t>
  </si>
  <si>
    <t>40-50% of the total identified HRGs  linked to DOT</t>
  </si>
  <si>
    <t>51-60% of the total identified  HRGs  linked to DOT</t>
  </si>
  <si>
    <t>Above 60% HRGs  linked to DOT</t>
  </si>
  <si>
    <t>ENABLING ENVIRONMENT</t>
  </si>
  <si>
    <t>Advocacy meeting with key stakeholders (health service providers, Police personnel, ICTC/ART centres, PRI, Social Welfare Dept., Gate Keepers,  etc.)</t>
  </si>
  <si>
    <t>Advocacy meeting held with key stakeholders at various level with plan.</t>
  </si>
  <si>
    <t>Verification of minutes, meeting registers and MIS reports</t>
  </si>
  <si>
    <t xml:space="preserve">Advocacy meeting are  conducted on need based with or with out </t>
  </si>
  <si>
    <t xml:space="preserve">Advocacy meeting  conducted at all levels as per plan without proper documentation and follow up </t>
  </si>
  <si>
    <t>Advocacy meeting regularly conducted as per plan at all levels with proper documentation and follow-up</t>
  </si>
  <si>
    <t>Crisis management team in place</t>
  </si>
  <si>
    <t>To be addressed 100 % cases</t>
  </si>
  <si>
    <t>Set up of crisis management team at TI level, No. of cases reported and solved within 24 hours</t>
  </si>
  <si>
    <t>Advocacy activities/  Crisis management or meeting register/no. of harassment cases reported (If no such cases reported then verify during interaction with HRG whether they have faced any such harassment/violence/ crisis during the contract period). To review supporting financial documents.</t>
  </si>
  <si>
    <t>Crisis management team  addressed 60% of the cases all reported during last one year</t>
  </si>
  <si>
    <t xml:space="preserve">Crisis management team addressed 61-70% of the cases reported during last one year. </t>
  </si>
  <si>
    <t xml:space="preserve">Crisis management team addressed above 70% of the cases reported during last one year </t>
  </si>
  <si>
    <t>COMMUNITY MOBILISATION</t>
  </si>
  <si>
    <t xml:space="preserve">Collectivisation (No. of HRGs part of committees /CBOs / support groups)   </t>
  </si>
  <si>
    <t>No. of HRGs are part of  committees /CBOs  / support groups out of the total registered HRG with the project</t>
  </si>
  <si>
    <t>Verification of records/minutes of Committees /CBO  / support groups meetings against the HRG registration document (If CBO do not exist with TI then HRG representation in the committee should be considered)</t>
  </si>
  <si>
    <t>At least 30 % of the (registered HRGs) are part of Committees /CBO/ / support groups</t>
  </si>
  <si>
    <t>30- 50% of the registered HRGs  are part of Committees  /CBO/  support groups. This should also include at least 30% are new HRGs registered more than 3 months</t>
  </si>
  <si>
    <t>More than 50% of the registered HRGs are part of Committees /CBO / support groups. This should also include at least 50% are new HRGs registered more than 3 months</t>
  </si>
  <si>
    <t>COMMUNITY RESPONSE TO THE PROGRAM SERVICES</t>
  </si>
  <si>
    <t xml:space="preserve">Project is adhering to confidentiality norms. </t>
  </si>
  <si>
    <t>Privacy in the clinic and information shared in the counselling sessions are maintained and not shared.</t>
  </si>
  <si>
    <t>FGD with the 10-15 community members (suggested to conduct at the field).</t>
  </si>
  <si>
    <t>50%-60% participants are sure of confidentiality norms being adhered at the project level</t>
  </si>
  <si>
    <t>Between 61% to 80% of the participants are satisfied with privacy  and confidentiality at the project level.</t>
  </si>
  <si>
    <t>Between 81% to 100% of the participants are satisfied with privacy  and confidentiality at the project level.</t>
  </si>
  <si>
    <t xml:space="preserve">Community perception on project services </t>
  </si>
  <si>
    <t xml:space="preserve">Are the community members satisfied with the available services and services meet their demands.
</t>
  </si>
  <si>
    <r>
      <rPr>
        <sz val="14"/>
        <color theme="1"/>
        <rFont val="Times New Roman"/>
        <family val="1"/>
      </rPr>
      <t>FGD with 10-15 community members (suggested to conduct at the filed level)</t>
    </r>
    <r>
      <rPr>
        <sz val="14"/>
        <color rgb="FF000000"/>
        <rFont val="Times New Roman"/>
        <family val="1"/>
      </rPr>
      <t>.</t>
    </r>
  </si>
  <si>
    <t>50%-60% participants  are convinced with the project services</t>
  </si>
  <si>
    <t xml:space="preserve">Between 61% to 80% of the participants are satisfied with the project services. </t>
  </si>
  <si>
    <t xml:space="preserve">Between 81% to 100% of the participants are satisfied with the project services.  </t>
  </si>
  <si>
    <t>Adequate supply of commodities(Condoms/Lubricants /Needle and Syringes, drugs)</t>
  </si>
  <si>
    <t xml:space="preserve">Condoms, needle &amp; syringe  for IDUs and Lubricants for MSM provided by Project  </t>
  </si>
  <si>
    <t>FGD with 10-15 community members (Suggested to conduct at the filed. If the project is composite conduct the FGD separately).</t>
  </si>
  <si>
    <t xml:space="preserve">Between 61% to 80% of the participants  reported that they are getting the commodities as and when they demand.  </t>
  </si>
  <si>
    <t xml:space="preserve">Between 81% to 100% of the participants reported that  they are getting the commodities as and when they demand.    </t>
  </si>
  <si>
    <t>Involvement of key stakeholders in programme monitoring</t>
  </si>
  <si>
    <t>Ability of the project to involve stakeholders like police, civic health service providers, social development sector officials in addressing the issues relating to project services</t>
  </si>
  <si>
    <t>One to one interaction with at least 3 stakeholders of the project. (suggested to conduct at the filed).</t>
  </si>
  <si>
    <t>One stake holders  participated in addressing the issues relating to project services</t>
  </si>
  <si>
    <t xml:space="preserve">Two stake holders  have said S/he has involved in addressing the issues relating to project services. </t>
  </si>
  <si>
    <t xml:space="preserve">All the three stake holders  have said that they involved in addressing the issues relating to project services.    </t>
  </si>
  <si>
    <t>Involvement of Counsellor / ANM</t>
  </si>
  <si>
    <t xml:space="preserve">The counsellor/Nurse  should be  sensitive while addressing issues relating to community members. </t>
  </si>
  <si>
    <t>FGD with the 10-15 community members (suggested to conduct at the field level).</t>
  </si>
  <si>
    <t>50%-60% respondents reported that they are satisfied with the counsellor/ANM</t>
  </si>
  <si>
    <t xml:space="preserve">Between 61% to 80% respondents reported that they are satisfied with the counsellor/ANM  </t>
  </si>
  <si>
    <t xml:space="preserve">Between 81% to 100% of the respondents reported that  they are satisfied with the counsellor/ANM  </t>
  </si>
  <si>
    <t>How many meetings conducted for community score card system in the year.</t>
  </si>
  <si>
    <t>Verify the filled in score coard, meeting minutes, and follow up actions.</t>
  </si>
  <si>
    <t>1 meeting conducted in a Year</t>
  </si>
  <si>
    <t>2 meetings  conducted in a Year</t>
  </si>
  <si>
    <t>3 and more  community meeting conducted in a Year</t>
  </si>
  <si>
    <t>SECTION 1: BASIC SERVICES</t>
  </si>
  <si>
    <t>SECTION 1: TOTAL MARKS OBTAINED</t>
  </si>
  <si>
    <t>SECTION 2: SUPPORT SERVICES</t>
  </si>
  <si>
    <t>SECTION 2: TOTAL MARKS OBTAINED</t>
  </si>
  <si>
    <t>* with regard to the commodities, the stock out experienced by TI may be taken in to consideration while scoring.</t>
  </si>
  <si>
    <t>Organisational Capacity</t>
  </si>
  <si>
    <t>Mean of verification/observations</t>
  </si>
  <si>
    <t>Areas of assessment</t>
  </si>
  <si>
    <t xml:space="preserve">Score   Resulted </t>
  </si>
  <si>
    <t>Remarks</t>
  </si>
  <si>
    <t xml:space="preserve">At least All project staff and PE positions have been filled as per project proposal </t>
  </si>
  <si>
    <t>All NGOs contracted has to appoint the staff within three months from signing of contract.   Project proposal, appointment letters / staff attendance sheet during the last year (If a position has been vacated and not filled in within 2 months, give  "0" mark for this indicator.)</t>
  </si>
  <si>
    <t>Recruitment system</t>
  </si>
  <si>
    <t>Staff turnover witnessed in the project during the contract period.</t>
  </si>
  <si>
    <t xml:space="preserve">Attendance sheets /appointment letters. (If there is more than  60%  of project staff except peer educators have resigned  during the year then this indicator will be awarded '0'). If the replacement for a position is not done within two months should also be awarded "0". </t>
  </si>
  <si>
    <t>Institutional process</t>
  </si>
  <si>
    <t>PE turnover witnessed in the project during the contract period</t>
  </si>
  <si>
    <t xml:space="preserve">Attendance sheets /appointment letters. (If there is more than 40%  PEs turnover during the contract period then this indicator will be awarded '0'). If the replacement for a position is not done within two months should also be awarded "0". </t>
  </si>
  <si>
    <t>Administrative system</t>
  </si>
  <si>
    <t>10% of the ORWs are from the community i.e. either the peer educators have been graduated to become ORWs or the community members are selected as ORWs</t>
  </si>
  <si>
    <t>This process of selection of community members as ORWs should be atleast one year old.</t>
  </si>
  <si>
    <t>Staffing</t>
  </si>
  <si>
    <t>Ratio of PEs to HRG ( a ratio of 1: 60 for FSW/MSM &amp; 1:40 for HTG &amp; IDUs)</t>
  </si>
  <si>
    <t>Line listing of HRGs and number of PEs/VPL on board.  (A 20% Variation may be considered for HRG PEs/VPL ratio as per project proposal). Please check with respective SACS for modified ratio.</t>
  </si>
  <si>
    <t>50% of the PEs belong to the age group below 30 years or should match with the high /medium risk HRGs linelisted by the programme</t>
  </si>
  <si>
    <t>Interact with all the peer educators for core TIs.  The peer educators should be recruited at least 6 months and are trained by the project.</t>
  </si>
  <si>
    <t xml:space="preserve">For each set of 250 HRG there is an ORW has been appointed </t>
  </si>
  <si>
    <t>Registration documents, MIS reprts, ORW records. (A 20% Variation may be considered for HRG PEs/VPL ratio as per project proposal).</t>
  </si>
  <si>
    <t>Job description given to each project staff, atleast staffs are able to describe their job description and the same is reflected in their plans prepared for the programme during last 2 quarters</t>
  </si>
  <si>
    <t>All project staff do have written job description or available at NGO level. If the programme manager and all ORWs are not able to describe their job responsibilities or the same is not reflected in their plans, the score should be '0'</t>
  </si>
  <si>
    <t>Institutional Environment</t>
  </si>
  <si>
    <t>Attendance/leave register maintained for the project staff</t>
  </si>
  <si>
    <t>Examine the attendance register is in use/leave register available</t>
  </si>
  <si>
    <t>Does the NGO management takes into consideration the community needs/resources into consideration while planning/delivering services through arrangements like availability of programme management body represented by community/ community consultations.</t>
  </si>
  <si>
    <t>Minutes of the community consultation/ programme management body represented by community members should reflect that such process is at least more than 6 months old, otherwise the score should be '0'</t>
  </si>
  <si>
    <t>Institutional visioning / shared responsibility.</t>
  </si>
  <si>
    <t>Induction training  / orientation to PE and other staff  has been completed by the TI project immedaitely after recruitment.</t>
  </si>
  <si>
    <t>Training registers/ induction training report</t>
  </si>
  <si>
    <t>Proper induction in place</t>
  </si>
  <si>
    <t>The role of Governing Body members in addressing issues of crisis/stigma/discrimination faced by the community members by networking with stakeholders, by keeping well informed about the issues of HRGs</t>
  </si>
  <si>
    <t xml:space="preserve">Meeting with at least 2/3 members of the GB and interview to focus on their role in the programme. Also meet at least the stake holders and assess the role played by the members. If oraganization not playe any role in addressing issues faced by HRGs, score should e '0'. </t>
  </si>
  <si>
    <t xml:space="preserve">Understading  of role of NGO in developing contusive environmrment. </t>
  </si>
  <si>
    <t>The Project Director attended atleast 80% all the monthly meetings of the TI project duing the year. The PD has attended and initiated action against the areas of improvement based on the minutes.</t>
  </si>
  <si>
    <t xml:space="preserve">Attendance of meeting registers and minutes of the meeting. Action taken report based on previous meeting. </t>
  </si>
  <si>
    <t>Invovement of Project director in project activities.</t>
  </si>
  <si>
    <t xml:space="preserve">Assets purchased under project is codified/marked </t>
  </si>
  <si>
    <t>Assets register and purchase voucher (All the assets purchased under the project)</t>
  </si>
  <si>
    <t>Proper assest maintance system</t>
  </si>
  <si>
    <t>Total Score</t>
  </si>
  <si>
    <t xml:space="preserve"> Finance</t>
  </si>
  <si>
    <t xml:space="preserve">Key Questions </t>
  </si>
  <si>
    <t xml:space="preserve">Score </t>
  </si>
  <si>
    <t>Score   Resulted "0" for No "1" for Yes</t>
  </si>
  <si>
    <t>Budget Utilization</t>
  </si>
  <si>
    <t xml:space="preserve">What is the percentage of budget utilized against the release of fund on the proposed activities </t>
  </si>
  <si>
    <t>Verification of vouchers, SOE, Bank book etc..</t>
  </si>
  <si>
    <t>Utilization should be of or above 60% against the release of fund  from SACS</t>
  </si>
  <si>
    <t>Less than 60% of the released fund</t>
  </si>
  <si>
    <t>Pattern of expenditure</t>
  </si>
  <si>
    <t>Whether the expenditure is as per approved budget  in each head</t>
  </si>
  <si>
    <t>Verification of vouchers, approved budget, SOE, Bank book etc..</t>
  </si>
  <si>
    <t>As per the approved budget or No but as per the approval from SACS.</t>
  </si>
  <si>
    <t>No as per the approval.</t>
  </si>
  <si>
    <t>Bank Account</t>
  </si>
  <si>
    <t xml:space="preserve">Whether a separate bank account maintained for the TI Project at the local bank </t>
  </si>
  <si>
    <t>Verification of bank book and other related documents</t>
  </si>
  <si>
    <t>Separate bank account in place for TI project in the project area</t>
  </si>
  <si>
    <t>No separate account</t>
  </si>
  <si>
    <t>Systems of Payment-Verification of Bills and Vouchers ( in case of book keeping is done by software, day wise prints of vouchers and ledgers should be available)</t>
  </si>
  <si>
    <r>
      <rPr>
        <sz val="9"/>
        <color theme="1"/>
        <rFont val="Calibri"/>
        <family val="2"/>
      </rPr>
      <t xml:space="preserve">All payments made with proper bills and vouchers and are in place with </t>
    </r>
    <r>
      <rPr>
        <sz val="9"/>
        <color rgb="FF000000"/>
        <rFont val="Calibri"/>
        <family val="2"/>
      </rPr>
      <t>proper approval along with the PFMS advice.</t>
    </r>
  </si>
  <si>
    <t>Verification of vouchers and bills</t>
  </si>
  <si>
    <t>Vouchers and bills are propoerly maintained and are all with approval.</t>
  </si>
  <si>
    <t>Inadeqaute and no approval from PD of the TI.</t>
  </si>
  <si>
    <t>The PFMS portal is active</t>
  </si>
  <si>
    <t>All the payments to the staff and vendors are done through the PFMS portal and advice is kept.</t>
  </si>
  <si>
    <t>PFMS portal is used for all transactions</t>
  </si>
  <si>
    <t>PFMS portal is not used for  of transactions</t>
  </si>
  <si>
    <t>Systems of Payment/Mode of payments</t>
  </si>
  <si>
    <t>All payment is through cheque/PFMS is Rs.5000/- as per revised direction from NACO.</t>
  </si>
  <si>
    <t>Verification of bank account and vouchers</t>
  </si>
  <si>
    <t>No cash transaction above Rs.5000/-</t>
  </si>
  <si>
    <t>Cash transaction for the amount more than Rs.5000/-</t>
  </si>
  <si>
    <t>Systems of Payment-Record keeping</t>
  </si>
  <si>
    <r>
      <rPr>
        <sz val="9"/>
        <color theme="1"/>
        <rFont val="Calibri"/>
        <family val="2"/>
      </rPr>
      <t>All vouchers are printed and</t>
    </r>
    <r>
      <rPr>
        <sz val="9"/>
        <color rgb="FF000000"/>
        <rFont val="Calibri"/>
        <family val="2"/>
      </rPr>
      <t xml:space="preserve"> machine numbered. Whether the ledger is maintained accordingly for vouchers</t>
    </r>
  </si>
  <si>
    <t>Verification of vouchers Verification of ledger</t>
  </si>
  <si>
    <r>
      <rPr>
        <sz val="9"/>
        <color theme="1"/>
        <rFont val="Calibri"/>
        <family val="2"/>
      </rPr>
      <t>Vouchers are printed and machine numbere</t>
    </r>
    <r>
      <rPr>
        <sz val="9"/>
        <color rgb="FFFF0000"/>
        <rFont val="Calibri"/>
        <family val="2"/>
      </rPr>
      <t xml:space="preserve">d. </t>
    </r>
    <r>
      <rPr>
        <sz val="9"/>
        <color theme="1"/>
        <rFont val="Calibri"/>
        <family val="2"/>
      </rPr>
      <t>Ledgers are maintained properly.</t>
    </r>
  </si>
  <si>
    <t xml:space="preserve">Not in place. </t>
  </si>
  <si>
    <t xml:space="preserve">Systems of booking keeping maintenance </t>
  </si>
  <si>
    <t>Whether cash book maintained/entry made  on daily basis</t>
  </si>
  <si>
    <t>Verification of cash book and interview of accountant</t>
  </si>
  <si>
    <t>Cash book is updated</t>
  </si>
  <si>
    <t xml:space="preserve">Not updated </t>
  </si>
  <si>
    <t>Financial reporting-SOEs submitted as per operational guideline</t>
  </si>
  <si>
    <t xml:space="preserve">Whether SOEs are submitted to SACS on time in the prescribed format. </t>
  </si>
  <si>
    <t>Verification of SOEs and interview of SACS official</t>
  </si>
  <si>
    <t>SOEs are submitted on time and records for the same is avaialbe.</t>
  </si>
  <si>
    <t>Irregualr in submission of SOEs.</t>
  </si>
  <si>
    <t>Financial reporting-Mismatch between physical &amp; financial reporting</t>
  </si>
  <si>
    <t xml:space="preserve">Whether any mismatch between  financial and physical progress reports </t>
  </si>
  <si>
    <t>Verification of MIS reports and audit reports</t>
  </si>
  <si>
    <t xml:space="preserve">Nil or Negligible mismatch </t>
  </si>
  <si>
    <t xml:space="preserve">Huge level of mismatch observed and not justifiable </t>
  </si>
  <si>
    <t xml:space="preserve">Compliance to SACS directions </t>
  </si>
  <si>
    <t xml:space="preserve">Whether NGO has complied to the audit observations </t>
  </si>
  <si>
    <t>Verify audit recommendation and action taken bassed on the report</t>
  </si>
  <si>
    <t>NGO has given adeqaute attention to audit recommendations and actions were taken</t>
  </si>
  <si>
    <t>No action from NGO side</t>
  </si>
  <si>
    <t>Procurement  system in place</t>
  </si>
  <si>
    <t>What is the procurement system for purchase of drugs/needles and syringes/fixed assets/ etc</t>
  </si>
  <si>
    <r>
      <rPr>
        <sz val="9"/>
        <color theme="1"/>
        <rFont val="Calibri"/>
        <family val="2"/>
      </rPr>
      <t>Three quotations to be collected</t>
    </r>
    <r>
      <rPr>
        <sz val="9"/>
        <color rgb="FF000000"/>
        <rFont val="Calibri"/>
        <family val="2"/>
      </rPr>
      <t xml:space="preserve">  ( Not needed where the supply is from governemt machanism)</t>
    </r>
  </si>
  <si>
    <t>Quotations are in place from three different parties and assessed.</t>
  </si>
  <si>
    <r>
      <rPr>
        <sz val="9"/>
        <color theme="1"/>
        <rFont val="Calibri"/>
        <family val="2"/>
      </rPr>
      <t>No system in place,</t>
    </r>
    <r>
      <rPr>
        <sz val="9"/>
        <color rgb="FF000000"/>
        <rFont val="Calibri"/>
        <family val="2"/>
      </rPr>
      <t xml:space="preserve"> either by the NGO or Government system is in place</t>
    </r>
  </si>
  <si>
    <t>Scoring Sheet for FSW/MSM -2019</t>
  </si>
  <si>
    <t>Calculation of score for stage 1</t>
  </si>
  <si>
    <t>S. No.</t>
  </si>
  <si>
    <t>Particulars</t>
  </si>
  <si>
    <t>Maximum no. of indicators</t>
  </si>
  <si>
    <t>Max. Score</t>
  </si>
  <si>
    <t>Minimum Qualifying Marks</t>
  </si>
  <si>
    <t>Minimum Qualifying Percentage</t>
  </si>
  <si>
    <t>Stage1</t>
  </si>
  <si>
    <t>Finance</t>
  </si>
  <si>
    <t xml:space="preserve"> Actual Marks ( calculated automatically from the evaluation sheet)</t>
  </si>
  <si>
    <t>Actual Marks Obtained</t>
  </si>
  <si>
    <t xml:space="preserve">Percent of Marks </t>
  </si>
  <si>
    <t>Status-Qualified/ not  Qualified</t>
  </si>
  <si>
    <t>Calculation of score for stage 2</t>
  </si>
  <si>
    <t>Weightage Score from Program Delivery (calculated automatically from the evaluation sheet)</t>
  </si>
  <si>
    <t>No. of indicators</t>
  </si>
  <si>
    <t xml:space="preserve">Maximum weighted Score </t>
  </si>
  <si>
    <t>Actual Score Obtained</t>
  </si>
  <si>
    <t>Actual Weighted Score obtained</t>
  </si>
  <si>
    <t>Percent score obtained</t>
  </si>
  <si>
    <t xml:space="preserve">BASIC SERVICES </t>
  </si>
  <si>
    <t>SUPPORT SERVICES</t>
  </si>
  <si>
    <t>Total</t>
  </si>
  <si>
    <t>Name of the Evaluators</t>
  </si>
  <si>
    <t>Scoringn sheet for IDU-2019</t>
  </si>
  <si>
    <t>Scoringn sheet for Core-composite TI-2019</t>
  </si>
  <si>
    <t>Individual HRG tracking sheet is available and updated.  Data is used for planning and prioritization of HRG &amp; services.</t>
  </si>
  <si>
    <t>100% HRGs are registered.</t>
  </si>
  <si>
    <t xml:space="preserve">Monthly meetings are regularly conducted, calander of activities&amp; outreach plan is developed, performance review is done </t>
  </si>
  <si>
    <t>Above 80% of target population were provided with project services i.e. condom, STI, ICTC and BCC/IPC services every  month during the contract period</t>
  </si>
  <si>
    <t xml:space="preserve">75% camps were done </t>
  </si>
  <si>
    <t>Above 80% of the registered HRGs were reached with services&gt;</t>
  </si>
  <si>
    <t xml:space="preserve">No positive case reported </t>
  </si>
  <si>
    <t>NA</t>
  </si>
  <si>
    <t xml:space="preserve">Advocacy meeting  conducted at all levels as per plan without follow up </t>
  </si>
  <si>
    <t xml:space="preserve">Crisis management team addressed every case reported during last one year </t>
  </si>
  <si>
    <t>Around 40% HRGs are associated with TI in management role.</t>
  </si>
  <si>
    <t>The system is in place and transparent approach was visible in selection process</t>
  </si>
  <si>
    <t>Name of the NGO:FSDS</t>
  </si>
  <si>
    <t>District:Dehradun</t>
  </si>
  <si>
    <t>State:Uttarakhand</t>
  </si>
  <si>
    <t>TI -Annual Evaluation Tool  (FSW/MSM/IDU)-2022</t>
  </si>
  <si>
    <t>Recently staff resigned and it is notified within a week &amp; advertisement is floated for the position.</t>
  </si>
  <si>
    <t>1 staff is badly sick &amp; the 2 one has left due to long distance travel every day.</t>
  </si>
  <si>
    <t>One PE replaced due to promotion of another PE to ORW position.</t>
  </si>
  <si>
    <t>ORW is from community.</t>
  </si>
  <si>
    <t>Ratio is managed but a little extra HRG number is catered by the PE as the registerd HRG is higher than the alloted ratio.</t>
  </si>
  <si>
    <t xml:space="preserve">The assigned position is filled </t>
  </si>
  <si>
    <t>Job description and contract letter is given to every staff member by the TI.</t>
  </si>
  <si>
    <t>The system is in place.</t>
  </si>
  <si>
    <t>NGO management is sensitive towards the need of community and addressed them on priority basis.</t>
  </si>
  <si>
    <t>System in place and training /orientation of staff is done timely.</t>
  </si>
  <si>
    <t>Meeting held with NGO members during the evaluation period.</t>
  </si>
  <si>
    <t>PD is attending more than 80% meetings.</t>
  </si>
  <si>
    <t xml:space="preserve">1 out of 3 are below 30 years of age </t>
  </si>
  <si>
    <t>TI -Annual Evaluation Tool -2021-22
(FSW/MSM/IDU/TG)</t>
  </si>
  <si>
    <t>Utilisation is 97% for the period Apr21-Sep 21 and 97.20 % for FY 2020-21</t>
  </si>
  <si>
    <t>On the basis of verification of records / SOE for the period of six months-Apr 21- Sep 21 and for FY 2020-21</t>
  </si>
  <si>
    <t>Expenditure had been incurred as per approved budget.</t>
  </si>
  <si>
    <t xml:space="preserve">On the basis of verification of records/ documents/ SOE  it was observed that the NGO is in practice to incur expenditure as per budget approved.  </t>
  </si>
  <si>
    <t>Separate Bank is maintained for TI project at Tuni</t>
  </si>
  <si>
    <t xml:space="preserve">SBI  A/c no 30824088250  </t>
  </si>
  <si>
    <t xml:space="preserve">Vouchers were supported with bills </t>
  </si>
  <si>
    <t>It was found during the couse of checking that payments were made against bills and vouchers were duly approved by the project Director.</t>
  </si>
  <si>
    <t>PFMS portal not being used</t>
  </si>
  <si>
    <t>PFMS portal is not being used for making payments.</t>
  </si>
  <si>
    <t>No transaction found in which payments had been made in cash exceeding Rs 5000/-</t>
  </si>
  <si>
    <t>On the basis of selective checking it was observed that the NGO  had not made payment in cash exceeding Rs 5000/- during the period</t>
  </si>
  <si>
    <t>Vouchers are printed, machine numbered and ledger is maintaned for vouchers</t>
  </si>
  <si>
    <t>On the basis of checking the vouchers and ledger  it was observed that the NGO is using printed machine numbered vouchers and  ledger is being maintained for the same.</t>
  </si>
  <si>
    <t>Cash Book is updated</t>
  </si>
  <si>
    <t>On the basis of checking of Cash Book, ledger and having discussion with the Accountant it was concluded that the NGO is in practice to update the cash book  on a regular basis.</t>
  </si>
  <si>
    <t>SOE  is being submitted</t>
  </si>
  <si>
    <t>On the basis of checking of records it was observed that the NGO is submitting SOE regularly</t>
  </si>
  <si>
    <t>Generally, no mismatch found</t>
  </si>
  <si>
    <t>On the basis of checking of records it was found that there is no mismatch beween financial and physical progress reports.</t>
  </si>
  <si>
    <t>NGO is giving attention to the audit observations</t>
  </si>
  <si>
    <t xml:space="preserve">On the basis of checking the audit report / observations received from the USACS office for the FY 2020-21  and  going through the  records/ Cash book it was observed that the NGO had  given due attention  to the observations made by the auditors and had tried to rectify the same.        </t>
  </si>
  <si>
    <t>NGO could not show proper purchasing policy.</t>
  </si>
  <si>
    <t>Organisation did not procure items involving amount more than Rs 10000/- so all procurements were made without obtaining quotations.</t>
  </si>
  <si>
    <t>Akash Mishra,Mohan Pant, CA Arun Ruhela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</si>
</sst>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Calibri"/>
    </font>
    <font>
      <sz val="11"/>
      <color theme="1"/>
      <name val="Calibri"/>
      <family val="2"/>
      <scheme val="minor"/>
    </font>
    <font>
      <b/>
      <u/>
      <sz val="18"/>
      <color theme="1"/>
      <name val="Times New Roman"/>
      <family val="1"/>
    </font>
    <font>
      <sz val="11"/>
      <name val="Calibri"/>
      <family val="2"/>
    </font>
    <font>
      <sz val="12"/>
      <color theme="1"/>
      <name val="Calibri"/>
      <family val="2"/>
    </font>
    <font>
      <b/>
      <sz val="14"/>
      <color theme="1"/>
      <name val="Times New Roman"/>
      <family val="1"/>
    </font>
    <font>
      <sz val="14"/>
      <color theme="1"/>
      <name val="Calibri"/>
      <family val="2"/>
    </font>
    <font>
      <b/>
      <sz val="16"/>
      <color rgb="FF002060"/>
      <name val="Times New Roman"/>
      <family val="1"/>
    </font>
    <font>
      <b/>
      <sz val="14"/>
      <color rgb="FF000000"/>
      <name val="Times New Roman"/>
      <family val="1"/>
    </font>
    <font>
      <sz val="14"/>
      <color rgb="FF000000"/>
      <name val="Times New Roman"/>
      <family val="1"/>
    </font>
    <font>
      <sz val="14"/>
      <color theme="1"/>
      <name val="Times New Roman"/>
      <family val="1"/>
    </font>
    <font>
      <b/>
      <sz val="14"/>
      <color rgb="FF000000"/>
      <name val="Calibri"/>
      <family val="2"/>
    </font>
    <font>
      <sz val="14"/>
      <color rgb="FFFF0000"/>
      <name val="Times New Roman"/>
      <family val="1"/>
    </font>
    <font>
      <sz val="12"/>
      <color rgb="FFFF0000"/>
      <name val="Calibri"/>
      <family val="2"/>
    </font>
    <font>
      <b/>
      <sz val="14"/>
      <color rgb="FFC00000"/>
      <name val="Times New Roman"/>
      <family val="1"/>
    </font>
    <font>
      <sz val="12"/>
      <color theme="1"/>
      <name val="Times New Roman"/>
      <family val="1"/>
    </font>
    <font>
      <b/>
      <sz val="12"/>
      <color theme="1"/>
      <name val="Times New Roman"/>
      <family val="1"/>
    </font>
    <font>
      <b/>
      <sz val="18"/>
      <color theme="1"/>
      <name val="Calibri"/>
      <family val="2"/>
    </font>
    <font>
      <b/>
      <sz val="18"/>
      <color rgb="FF17365D"/>
      <name val="Times New Roman"/>
      <family val="1"/>
    </font>
    <font>
      <b/>
      <sz val="14"/>
      <color theme="1"/>
      <name val="Calibri"/>
      <family val="2"/>
    </font>
    <font>
      <b/>
      <sz val="12"/>
      <color rgb="FFFF0000"/>
      <name val="Calibri"/>
      <family val="2"/>
    </font>
    <font>
      <sz val="10"/>
      <color theme="1"/>
      <name val="Calibri"/>
      <family val="2"/>
    </font>
    <font>
      <sz val="9"/>
      <color theme="1"/>
      <name val="Calibri"/>
      <family val="2"/>
    </font>
    <font>
      <b/>
      <sz val="9"/>
      <color theme="1"/>
      <name val="Calibri"/>
      <family val="2"/>
    </font>
    <font>
      <b/>
      <sz val="9"/>
      <color rgb="FFC00000"/>
      <name val="Calibri"/>
      <family val="2"/>
    </font>
    <font>
      <b/>
      <sz val="9"/>
      <color rgb="FF000000"/>
      <name val="Calibri"/>
      <family val="2"/>
    </font>
    <font>
      <b/>
      <sz val="11"/>
      <color theme="1"/>
      <name val="Calibri"/>
      <family val="2"/>
    </font>
    <font>
      <b/>
      <sz val="10"/>
      <color theme="1"/>
      <name val="Times New Roman"/>
      <family val="1"/>
    </font>
    <font>
      <b/>
      <sz val="12"/>
      <color theme="1"/>
      <name val="Calibri"/>
      <family val="2"/>
    </font>
    <font>
      <sz val="9"/>
      <color rgb="FF000000"/>
      <name val="Calibri"/>
      <family val="2"/>
    </font>
    <font>
      <sz val="9"/>
      <color rgb="FFFF0000"/>
      <name val="Calibri"/>
      <family val="2"/>
    </font>
    <font>
      <sz val="11"/>
      <color theme="1"/>
      <name val="Calibri"/>
      <family val="2"/>
    </font>
    <font>
      <sz val="14"/>
      <name val="Times New Roman"/>
      <family val="1"/>
    </font>
    <font>
      <sz val="14"/>
      <color theme="1"/>
      <name val="Times New Roman"/>
      <family val="1"/>
    </font>
    <font>
      <b/>
      <sz val="14"/>
      <name val="Times New Roman"/>
      <family val="1"/>
    </font>
    <font>
      <sz val="14"/>
      <color rgb="FF7030A0"/>
      <name val="Times New Roman"/>
      <family val="1"/>
    </font>
    <font>
      <b/>
      <sz val="12"/>
      <color theme="1"/>
      <name val="Times New Roman"/>
      <family val="1"/>
    </font>
    <font>
      <sz val="12"/>
      <color theme="1"/>
      <name val="Times New Roman"/>
      <family val="1"/>
    </font>
    <font>
      <sz val="12"/>
      <color rgb="FF000000"/>
      <name val="Times New Roman"/>
      <family val="1"/>
    </font>
    <font>
      <b/>
      <sz val="14"/>
      <color theme="1"/>
      <name val="Times New Roman"/>
      <family val="1"/>
    </font>
    <font>
      <b/>
      <u/>
      <sz val="16"/>
      <color theme="1"/>
      <name val="Times New Roman"/>
      <family val="1"/>
    </font>
    <font>
      <sz val="11"/>
      <name val="Calibri"/>
      <family val="2"/>
    </font>
    <font>
      <sz val="12"/>
      <name val="Calibri"/>
      <family val="2"/>
    </font>
    <font>
      <sz val="10"/>
      <color theme="1"/>
      <name val="Calibri"/>
      <family val="2"/>
    </font>
    <font>
      <b/>
      <u/>
      <sz val="9"/>
      <color theme="1"/>
      <name val="Calibri"/>
      <family val="2"/>
    </font>
    <font>
      <b/>
      <sz val="9"/>
      <color theme="1"/>
      <name val="Calibri"/>
      <family val="2"/>
    </font>
  </fonts>
  <fills count="16">
    <fill>
      <patternFill patternType="none"/>
    </fill>
    <fill>
      <patternFill patternType="gray125"/>
    </fill>
    <fill>
      <patternFill patternType="solid">
        <fgColor rgb="FFB8CCE4"/>
        <bgColor rgb="FFB8CCE4"/>
      </patternFill>
    </fill>
    <fill>
      <patternFill patternType="solid">
        <fgColor rgb="FFC2D69B"/>
        <bgColor rgb="FFC2D69B"/>
      </patternFill>
    </fill>
    <fill>
      <patternFill patternType="solid">
        <fgColor rgb="FFD99594"/>
        <bgColor rgb="FFD99594"/>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C4BD97"/>
        <bgColor rgb="FFC4BD97"/>
      </patternFill>
    </fill>
    <fill>
      <patternFill patternType="solid">
        <fgColor rgb="FFFBD4B4"/>
        <bgColor rgb="FFFBD4B4"/>
      </patternFill>
    </fill>
    <fill>
      <patternFill patternType="solid">
        <fgColor rgb="FFFABF8F"/>
        <bgColor rgb="FFFABF8F"/>
      </patternFill>
    </fill>
    <fill>
      <patternFill patternType="solid">
        <fgColor rgb="FFBFBFBF"/>
        <bgColor rgb="FFBFBFBF"/>
      </patternFill>
    </fill>
    <fill>
      <patternFill patternType="solid">
        <fgColor rgb="FFFFFF00"/>
        <bgColor rgb="FFFFFF00"/>
      </patternFill>
    </fill>
    <fill>
      <patternFill patternType="solid">
        <fgColor rgb="FFE5B8B7"/>
        <bgColor rgb="FFE5B8B7"/>
      </patternFill>
    </fill>
    <fill>
      <patternFill patternType="solid">
        <fgColor rgb="FF92D050"/>
        <bgColor rgb="FF92D050"/>
      </patternFill>
    </fill>
    <fill>
      <patternFill patternType="solid">
        <fgColor theme="0"/>
        <bgColor indexed="64"/>
      </patternFill>
    </fill>
  </fills>
  <borders count="5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9">
    <xf numFmtId="0" fontId="0" fillId="0" borderId="0" xfId="0" applyFont="1" applyAlignment="1"/>
    <xf numFmtId="0" fontId="4" fillId="0" borderId="0" xfId="0" applyFont="1"/>
    <xf numFmtId="0" fontId="5" fillId="2" borderId="8" xfId="0" applyFont="1" applyFill="1" applyBorder="1" applyAlignment="1">
      <alignment horizontal="center"/>
    </xf>
    <xf numFmtId="0" fontId="5" fillId="2" borderId="9" xfId="0" applyFont="1" applyFill="1" applyBorder="1" applyAlignment="1">
      <alignment horizontal="center"/>
    </xf>
    <xf numFmtId="0" fontId="6" fillId="0" borderId="0" xfId="0" applyFont="1"/>
    <xf numFmtId="0" fontId="5" fillId="3" borderId="8"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18" xfId="0" applyFont="1" applyFill="1" applyBorder="1" applyAlignment="1">
      <alignment horizontal="center" vertical="top"/>
    </xf>
    <xf numFmtId="0" fontId="9" fillId="3" borderId="8" xfId="0" applyFont="1" applyFill="1" applyBorder="1" applyAlignment="1">
      <alignment horizontal="center" vertical="top"/>
    </xf>
    <xf numFmtId="0" fontId="9" fillId="3" borderId="8" xfId="0" applyFont="1" applyFill="1" applyBorder="1" applyAlignment="1">
      <alignment horizontal="center" vertical="top" wrapText="1"/>
    </xf>
    <xf numFmtId="0" fontId="10" fillId="3" borderId="8" xfId="0" applyFont="1" applyFill="1" applyBorder="1"/>
    <xf numFmtId="0" fontId="11" fillId="3" borderId="8" xfId="0" applyFont="1" applyFill="1" applyBorder="1" applyAlignment="1">
      <alignment horizontal="center" vertical="center"/>
    </xf>
    <xf numFmtId="0" fontId="4" fillId="4" borderId="20" xfId="0" applyFont="1" applyFill="1" applyBorder="1"/>
    <xf numFmtId="0" fontId="9" fillId="5" borderId="24" xfId="0" applyFont="1" applyFill="1" applyBorder="1" applyAlignment="1">
      <alignment horizontal="left" vertical="top"/>
    </xf>
    <xf numFmtId="0" fontId="9" fillId="5" borderId="25" xfId="0" applyFont="1" applyFill="1" applyBorder="1" applyAlignment="1">
      <alignment horizontal="left" vertical="top"/>
    </xf>
    <xf numFmtId="0" fontId="10" fillId="0" borderId="26" xfId="0" applyFont="1" applyBorder="1" applyAlignment="1">
      <alignment horizontal="left" vertical="top"/>
    </xf>
    <xf numFmtId="0" fontId="10" fillId="0" borderId="27" xfId="0" applyFont="1" applyBorder="1" applyAlignment="1">
      <alignment horizontal="left" vertical="top" wrapText="1"/>
    </xf>
    <xf numFmtId="0" fontId="10" fillId="0" borderId="27" xfId="0" applyFont="1" applyBorder="1" applyAlignment="1">
      <alignment horizontal="left" vertical="top"/>
    </xf>
    <xf numFmtId="0" fontId="10" fillId="6" borderId="27" xfId="0" applyFont="1" applyFill="1" applyBorder="1" applyAlignment="1">
      <alignment horizontal="left" vertical="top" wrapText="1"/>
    </xf>
    <xf numFmtId="1" fontId="10" fillId="0" borderId="27" xfId="0" applyNumberFormat="1" applyFont="1" applyBorder="1" applyAlignment="1">
      <alignment horizontal="center" vertical="center"/>
    </xf>
    <xf numFmtId="9" fontId="10" fillId="0" borderId="27" xfId="0" applyNumberFormat="1" applyFont="1" applyBorder="1" applyAlignment="1">
      <alignment horizontal="left" vertical="top" wrapText="1"/>
    </xf>
    <xf numFmtId="0" fontId="10" fillId="6" borderId="26" xfId="0" applyFont="1" applyFill="1" applyBorder="1" applyAlignment="1">
      <alignment horizontal="left" vertical="top"/>
    </xf>
    <xf numFmtId="9" fontId="10" fillId="6" borderId="27" xfId="0" applyNumberFormat="1" applyFont="1" applyFill="1" applyBorder="1" applyAlignment="1">
      <alignment horizontal="left" vertical="top" wrapText="1"/>
    </xf>
    <xf numFmtId="0" fontId="10" fillId="6" borderId="27" xfId="0" applyFont="1" applyFill="1" applyBorder="1" applyAlignment="1">
      <alignment horizontal="left" vertical="top"/>
    </xf>
    <xf numFmtId="1" fontId="10" fillId="0" borderId="27" xfId="0" applyNumberFormat="1" applyFont="1" applyBorder="1" applyAlignment="1">
      <alignment horizontal="center" vertical="center" wrapText="1"/>
    </xf>
    <xf numFmtId="0" fontId="12" fillId="0" borderId="27" xfId="0" applyFont="1" applyBorder="1" applyAlignment="1">
      <alignment horizontal="center" vertical="top" wrapText="1"/>
    </xf>
    <xf numFmtId="0" fontId="10" fillId="7" borderId="27" xfId="0" applyFont="1" applyFill="1" applyBorder="1" applyAlignment="1">
      <alignment horizontal="left" vertical="top"/>
    </xf>
    <xf numFmtId="0" fontId="10" fillId="0" borderId="27" xfId="0" applyFont="1" applyBorder="1" applyAlignment="1">
      <alignment horizontal="center" vertical="center" wrapText="1"/>
    </xf>
    <xf numFmtId="0" fontId="10" fillId="7" borderId="27" xfId="0" applyFont="1" applyFill="1" applyBorder="1" applyAlignment="1">
      <alignment horizontal="left" vertical="top" wrapText="1"/>
    </xf>
    <xf numFmtId="0" fontId="10" fillId="0" borderId="26" xfId="0" applyFont="1" applyBorder="1" applyAlignment="1">
      <alignment horizontal="left" vertical="top" wrapText="1"/>
    </xf>
    <xf numFmtId="1" fontId="10" fillId="7" borderId="27" xfId="0" applyNumberFormat="1" applyFont="1" applyFill="1" applyBorder="1" applyAlignment="1">
      <alignment horizontal="center" vertical="center" wrapText="1"/>
    </xf>
    <xf numFmtId="0" fontId="4" fillId="8" borderId="20" xfId="0" applyFont="1" applyFill="1" applyBorder="1"/>
    <xf numFmtId="0" fontId="12" fillId="0" borderId="27" xfId="0" applyFont="1" applyBorder="1" applyAlignment="1">
      <alignment horizontal="left" vertical="top" wrapText="1"/>
    </xf>
    <xf numFmtId="0" fontId="13" fillId="9" borderId="20" xfId="0" applyFont="1" applyFill="1" applyBorder="1"/>
    <xf numFmtId="0" fontId="10" fillId="10" borderId="26" xfId="0" applyFont="1" applyFill="1" applyBorder="1" applyAlignment="1">
      <alignment horizontal="left" vertical="top" wrapText="1"/>
    </xf>
    <xf numFmtId="1" fontId="10" fillId="6" borderId="27" xfId="0" applyNumberFormat="1" applyFont="1" applyFill="1" applyBorder="1" applyAlignment="1">
      <alignment horizontal="center" vertical="center" wrapText="1"/>
    </xf>
    <xf numFmtId="0" fontId="10" fillId="12" borderId="28" xfId="0" applyFont="1" applyFill="1" applyBorder="1" applyAlignment="1">
      <alignment horizontal="left" vertical="top"/>
    </xf>
    <xf numFmtId="0" fontId="4" fillId="12" borderId="20" xfId="0" applyFont="1" applyFill="1" applyBorder="1"/>
    <xf numFmtId="0" fontId="10" fillId="13" borderId="27" xfId="0" applyFont="1" applyFill="1" applyBorder="1" applyAlignment="1">
      <alignment horizontal="center" vertical="top"/>
    </xf>
    <xf numFmtId="1" fontId="10" fillId="13" borderId="27" xfId="0" applyNumberFormat="1" applyFont="1" applyFill="1" applyBorder="1" applyAlignment="1">
      <alignment horizontal="center" vertical="center" wrapText="1"/>
    </xf>
    <xf numFmtId="0" fontId="10" fillId="13" borderId="28" xfId="0" applyFont="1" applyFill="1" applyBorder="1" applyAlignment="1">
      <alignment horizontal="left" vertical="top"/>
    </xf>
    <xf numFmtId="0" fontId="10" fillId="13" borderId="27" xfId="0" applyFont="1" applyFill="1" applyBorder="1" applyAlignment="1">
      <alignment horizontal="left" vertical="top"/>
    </xf>
    <xf numFmtId="0" fontId="10" fillId="11" borderId="27" xfId="0" applyFont="1" applyFill="1" applyBorder="1" applyAlignment="1">
      <alignment horizontal="left" vertical="top" wrapText="1"/>
    </xf>
    <xf numFmtId="0" fontId="10" fillId="0" borderId="36" xfId="0" applyFont="1" applyBorder="1" applyAlignment="1">
      <alignment horizontal="left" vertical="top"/>
    </xf>
    <xf numFmtId="0" fontId="10" fillId="0" borderId="37" xfId="0" applyFont="1" applyBorder="1" applyAlignment="1">
      <alignment horizontal="left" vertical="top" wrapText="1"/>
    </xf>
    <xf numFmtId="0" fontId="10" fillId="7" borderId="37" xfId="0" applyFont="1" applyFill="1" applyBorder="1" applyAlignment="1">
      <alignment horizontal="left" vertical="top" wrapText="1"/>
    </xf>
    <xf numFmtId="1" fontId="10" fillId="0" borderId="37" xfId="0" applyNumberFormat="1" applyFont="1" applyBorder="1" applyAlignment="1">
      <alignment horizontal="center" vertical="center" wrapText="1"/>
    </xf>
    <xf numFmtId="0" fontId="5" fillId="11" borderId="38" xfId="0" applyFont="1" applyFill="1" applyBorder="1" applyAlignment="1">
      <alignment horizontal="left" vertical="top"/>
    </xf>
    <xf numFmtId="0" fontId="5" fillId="11" borderId="39" xfId="0" applyFont="1" applyFill="1" applyBorder="1" applyAlignment="1">
      <alignment horizontal="left" vertical="top"/>
    </xf>
    <xf numFmtId="1" fontId="10" fillId="0" borderId="8" xfId="0" applyNumberFormat="1" applyFont="1" applyBorder="1" applyAlignment="1">
      <alignment horizontal="center" vertical="center" wrapText="1"/>
    </xf>
    <xf numFmtId="0" fontId="10" fillId="0" borderId="9" xfId="0" applyFont="1" applyBorder="1" applyAlignment="1">
      <alignment horizontal="left" vertical="top"/>
    </xf>
    <xf numFmtId="0" fontId="5" fillId="0" borderId="18" xfId="0" applyFont="1" applyBorder="1" applyAlignment="1">
      <alignment horizontal="left" vertical="top"/>
    </xf>
    <xf numFmtId="0" fontId="10" fillId="0" borderId="8" xfId="0" applyFont="1" applyBorder="1" applyAlignment="1">
      <alignment horizontal="left" vertical="top" wrapText="1"/>
    </xf>
    <xf numFmtId="0" fontId="10" fillId="11" borderId="8" xfId="0" applyFont="1" applyFill="1" applyBorder="1" applyAlignment="1">
      <alignment horizontal="left" vertical="top" wrapText="1"/>
    </xf>
    <xf numFmtId="0" fontId="5" fillId="5" borderId="39" xfId="0" applyFont="1" applyFill="1" applyBorder="1" applyAlignment="1">
      <alignment horizontal="left" vertical="top"/>
    </xf>
    <xf numFmtId="0" fontId="10" fillId="0" borderId="18" xfId="0" applyFont="1" applyBorder="1" applyAlignment="1">
      <alignment horizontal="left" vertical="top"/>
    </xf>
    <xf numFmtId="0" fontId="10" fillId="0" borderId="15" xfId="0" applyFont="1" applyBorder="1" applyAlignment="1">
      <alignment horizontal="left" vertical="top" wrapText="1"/>
    </xf>
    <xf numFmtId="0" fontId="10" fillId="11" borderId="8" xfId="0" applyFont="1" applyFill="1" applyBorder="1" applyAlignment="1">
      <alignment horizontal="left" vertical="top"/>
    </xf>
    <xf numFmtId="0" fontId="10" fillId="7" borderId="8"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18" xfId="0" applyFont="1" applyFill="1" applyBorder="1" applyAlignment="1">
      <alignment horizontal="left" vertical="top"/>
    </xf>
    <xf numFmtId="0" fontId="10" fillId="6" borderId="8" xfId="0" applyFont="1" applyFill="1" applyBorder="1" applyAlignment="1">
      <alignment horizontal="left" vertical="top"/>
    </xf>
    <xf numFmtId="1" fontId="10" fillId="6" borderId="8" xfId="0" applyNumberFormat="1" applyFont="1" applyFill="1" applyBorder="1" applyAlignment="1">
      <alignment horizontal="center" vertical="center" wrapText="1"/>
    </xf>
    <xf numFmtId="0" fontId="4" fillId="6" borderId="20" xfId="0" applyFont="1" applyFill="1" applyBorder="1"/>
    <xf numFmtId="0" fontId="9" fillId="0" borderId="8" xfId="0" applyFont="1" applyBorder="1" applyAlignment="1">
      <alignment horizontal="left" vertical="top" wrapText="1"/>
    </xf>
    <xf numFmtId="0" fontId="10" fillId="0" borderId="40" xfId="0" applyFont="1" applyBorder="1" applyAlignment="1">
      <alignment horizontal="left" vertical="top"/>
    </xf>
    <xf numFmtId="0" fontId="14" fillId="11" borderId="8" xfId="0" applyFont="1" applyFill="1" applyBorder="1" applyAlignment="1">
      <alignment horizontal="left" vertical="top" wrapText="1"/>
    </xf>
    <xf numFmtId="0" fontId="14" fillId="11" borderId="8" xfId="0" applyFont="1" applyFill="1" applyBorder="1" applyAlignment="1">
      <alignment horizontal="left" vertical="top"/>
    </xf>
    <xf numFmtId="0" fontId="5" fillId="0" borderId="8" xfId="0" applyFont="1" applyBorder="1" applyAlignment="1">
      <alignment horizontal="left" vertical="top" wrapText="1"/>
    </xf>
    <xf numFmtId="0" fontId="10" fillId="0" borderId="8" xfId="0" applyFont="1" applyBorder="1" applyAlignment="1">
      <alignment horizontal="center" vertical="top" wrapText="1"/>
    </xf>
    <xf numFmtId="1" fontId="5" fillId="0" borderId="8" xfId="0" applyNumberFormat="1" applyFont="1" applyBorder="1" applyAlignment="1">
      <alignment horizontal="center" vertical="center" wrapText="1"/>
    </xf>
    <xf numFmtId="0" fontId="15" fillId="0" borderId="40" xfId="0" applyFont="1" applyBorder="1" applyAlignment="1">
      <alignment horizontal="center"/>
    </xf>
    <xf numFmtId="0" fontId="16" fillId="0" borderId="8" xfId="0" applyFont="1" applyBorder="1"/>
    <xf numFmtId="0" fontId="15" fillId="0" borderId="8" xfId="0" applyFont="1" applyBorder="1"/>
    <xf numFmtId="1" fontId="5" fillId="0" borderId="8" xfId="0" applyNumberFormat="1" applyFont="1" applyBorder="1"/>
    <xf numFmtId="0" fontId="4" fillId="0" borderId="9" xfId="0" applyFont="1" applyBorder="1"/>
    <xf numFmtId="0" fontId="4" fillId="0" borderId="41" xfId="0" applyFont="1" applyBorder="1" applyAlignment="1">
      <alignment horizontal="center"/>
    </xf>
    <xf numFmtId="1" fontId="17" fillId="0" borderId="45" xfId="0" applyNumberFormat="1" applyFont="1" applyBorder="1"/>
    <xf numFmtId="0" fontId="4" fillId="0" borderId="46" xfId="0" applyFont="1" applyBorder="1"/>
    <xf numFmtId="0" fontId="4" fillId="0" borderId="0" xfId="0" applyFont="1" applyAlignment="1">
      <alignment horizontal="center"/>
    </xf>
    <xf numFmtId="0" fontId="0" fillId="0" borderId="0" xfId="0" applyFont="1"/>
    <xf numFmtId="0" fontId="19" fillId="0" borderId="8" xfId="0" applyFont="1" applyBorder="1" applyAlignment="1">
      <alignment horizontal="center" vertical="top"/>
    </xf>
    <xf numFmtId="0" fontId="20" fillId="0" borderId="8" xfId="0" applyFont="1" applyBorder="1" applyAlignment="1">
      <alignment horizontal="left" vertical="top" wrapText="1"/>
    </xf>
    <xf numFmtId="0" fontId="13" fillId="0" borderId="8" xfId="0" applyFont="1" applyBorder="1" applyAlignment="1">
      <alignment horizontal="left" vertical="top" wrapText="1"/>
    </xf>
    <xf numFmtId="0" fontId="4" fillId="0" borderId="8" xfId="0" applyFont="1" applyBorder="1" applyAlignment="1">
      <alignment horizontal="left" vertical="top"/>
    </xf>
    <xf numFmtId="0" fontId="13" fillId="0" borderId="8" xfId="0" applyFont="1" applyBorder="1" applyAlignment="1">
      <alignment horizontal="left" vertical="top"/>
    </xf>
    <xf numFmtId="0" fontId="10" fillId="0" borderId="8" xfId="0" applyFont="1" applyBorder="1"/>
    <xf numFmtId="0" fontId="19" fillId="0" borderId="8" xfId="0" applyFont="1" applyBorder="1" applyAlignment="1">
      <alignment horizontal="center"/>
    </xf>
    <xf numFmtId="0" fontId="0" fillId="0" borderId="8" xfId="0" applyFont="1" applyBorder="1"/>
    <xf numFmtId="0" fontId="0" fillId="0" borderId="0" xfId="0" applyFont="1" applyAlignment="1">
      <alignment wrapText="1"/>
    </xf>
    <xf numFmtId="0" fontId="22" fillId="0" borderId="0" xfId="0" applyFont="1"/>
    <xf numFmtId="0" fontId="23" fillId="14" borderId="8" xfId="0" applyFont="1" applyFill="1" applyBorder="1" applyAlignment="1">
      <alignment horizontal="center" vertical="top"/>
    </xf>
    <xf numFmtId="0" fontId="23" fillId="0" borderId="8" xfId="0" applyFont="1" applyBorder="1" applyAlignment="1">
      <alignment horizontal="center" vertical="center" wrapText="1"/>
    </xf>
    <xf numFmtId="0" fontId="22" fillId="0" borderId="8" xfId="0" applyFont="1" applyBorder="1" applyAlignment="1">
      <alignment horizontal="left" vertical="top" wrapText="1"/>
    </xf>
    <xf numFmtId="0" fontId="21" fillId="6" borderId="8" xfId="0" applyFont="1" applyFill="1" applyBorder="1" applyAlignment="1">
      <alignment horizontal="left" vertical="top" wrapText="1"/>
    </xf>
    <xf numFmtId="0" fontId="21" fillId="6" borderId="8" xfId="0" applyFont="1" applyFill="1" applyBorder="1" applyAlignment="1">
      <alignment horizontal="center" vertical="top" wrapText="1"/>
    </xf>
    <xf numFmtId="0" fontId="22" fillId="6" borderId="8" xfId="0" applyFont="1" applyFill="1" applyBorder="1" applyAlignment="1">
      <alignment horizontal="left" vertical="top" wrapText="1"/>
    </xf>
    <xf numFmtId="0" fontId="22" fillId="0" borderId="8" xfId="0" applyFont="1" applyBorder="1" applyAlignment="1">
      <alignment vertical="top" wrapText="1"/>
    </xf>
    <xf numFmtId="0" fontId="22" fillId="0" borderId="0" xfId="0" applyFont="1" applyAlignment="1">
      <alignment vertical="top"/>
    </xf>
    <xf numFmtId="0" fontId="22" fillId="0" borderId="8" xfId="0" applyFont="1" applyBorder="1"/>
    <xf numFmtId="0" fontId="23" fillId="0" borderId="8" xfId="0" applyFont="1" applyBorder="1" applyAlignment="1">
      <alignment horizontal="center" vertical="center"/>
    </xf>
    <xf numFmtId="0" fontId="21" fillId="0" borderId="0" xfId="0" applyFont="1"/>
    <xf numFmtId="0" fontId="26" fillId="2" borderId="8" xfId="0" applyFont="1" applyFill="1" applyBorder="1" applyAlignment="1">
      <alignment horizontal="center" vertical="center" wrapText="1"/>
    </xf>
    <xf numFmtId="0" fontId="26" fillId="2" borderId="8" xfId="0" applyFont="1" applyFill="1" applyBorder="1" applyAlignment="1">
      <alignment horizontal="left" vertical="center" wrapText="1"/>
    </xf>
    <xf numFmtId="9" fontId="0" fillId="0" borderId="0" xfId="0" applyNumberFormat="1" applyFont="1"/>
    <xf numFmtId="1" fontId="26" fillId="2" borderId="8" xfId="0" applyNumberFormat="1" applyFont="1" applyFill="1" applyBorder="1" applyAlignment="1">
      <alignment horizontal="center" vertical="center" wrapText="1"/>
    </xf>
    <xf numFmtId="164" fontId="26" fillId="14" borderId="8" xfId="0" applyNumberFormat="1" applyFont="1" applyFill="1" applyBorder="1" applyAlignment="1">
      <alignment horizontal="center" vertical="center" wrapText="1"/>
    </xf>
    <xf numFmtId="0" fontId="26" fillId="4" borderId="8" xfId="0" applyFont="1" applyFill="1" applyBorder="1" applyAlignment="1">
      <alignment vertical="top" wrapText="1"/>
    </xf>
    <xf numFmtId="0" fontId="26" fillId="0" borderId="8" xfId="0" applyFont="1" applyBorder="1" applyAlignment="1">
      <alignment horizontal="center"/>
    </xf>
    <xf numFmtId="0" fontId="26" fillId="0" borderId="8" xfId="0" applyFont="1" applyBorder="1"/>
    <xf numFmtId="1" fontId="26" fillId="0" borderId="8" xfId="0" applyNumberFormat="1" applyFont="1" applyBorder="1"/>
    <xf numFmtId="164" fontId="26" fillId="0" borderId="8" xfId="0" applyNumberFormat="1" applyFont="1" applyBorder="1"/>
    <xf numFmtId="164" fontId="28" fillId="0" borderId="8" xfId="0" applyNumberFormat="1" applyFont="1" applyBorder="1"/>
    <xf numFmtId="0" fontId="26" fillId="2" borderId="8" xfId="0" applyFont="1" applyFill="1" applyBorder="1" applyAlignment="1">
      <alignment horizontal="right" vertical="center" wrapText="1"/>
    </xf>
    <xf numFmtId="164" fontId="26" fillId="2" borderId="8" xfId="0" applyNumberFormat="1" applyFont="1" applyFill="1" applyBorder="1" applyAlignment="1">
      <alignment horizontal="center" vertical="center" wrapText="1"/>
    </xf>
    <xf numFmtId="1" fontId="26" fillId="14" borderId="8" xfId="0" applyNumberFormat="1" applyFont="1" applyFill="1" applyBorder="1" applyAlignment="1">
      <alignment horizontal="center" vertical="center" wrapText="1"/>
    </xf>
    <xf numFmtId="0" fontId="32" fillId="0" borderId="28" xfId="0" applyFont="1" applyBorder="1" applyAlignment="1">
      <alignment horizontal="left" vertical="top" wrapText="1"/>
    </xf>
    <xf numFmtId="0" fontId="33" fillId="6" borderId="27" xfId="0" applyFont="1" applyFill="1" applyBorder="1" applyAlignment="1">
      <alignment horizontal="left" vertical="top" wrapText="1"/>
    </xf>
    <xf numFmtId="0" fontId="33" fillId="0" borderId="27" xfId="0" applyFont="1" applyBorder="1" applyAlignment="1">
      <alignment horizontal="left" vertical="top" wrapText="1"/>
    </xf>
    <xf numFmtId="0" fontId="33" fillId="0" borderId="28" xfId="0" applyFont="1" applyBorder="1" applyAlignment="1">
      <alignment horizontal="left" vertical="top"/>
    </xf>
    <xf numFmtId="0" fontId="33" fillId="0" borderId="28" xfId="0" applyFont="1" applyBorder="1" applyAlignment="1">
      <alignment horizontal="left" vertical="top" wrapText="1"/>
    </xf>
    <xf numFmtId="0" fontId="34" fillId="6" borderId="28" xfId="0" applyFont="1" applyFill="1" applyBorder="1" applyAlignment="1">
      <alignment horizontal="left" vertical="top"/>
    </xf>
    <xf numFmtId="0" fontId="34" fillId="0" borderId="28" xfId="0" applyFont="1" applyBorder="1" applyAlignment="1">
      <alignment horizontal="left" vertical="top"/>
    </xf>
    <xf numFmtId="0" fontId="35" fillId="0" borderId="28" xfId="0" applyFont="1" applyBorder="1" applyAlignment="1">
      <alignment horizontal="left" vertical="top"/>
    </xf>
    <xf numFmtId="0" fontId="33" fillId="0" borderId="37" xfId="0" applyFont="1" applyBorder="1" applyAlignment="1">
      <alignment horizontal="left" vertical="top" wrapText="1"/>
    </xf>
    <xf numFmtId="0" fontId="33" fillId="0" borderId="9" xfId="0" applyFont="1" applyBorder="1" applyAlignment="1">
      <alignment horizontal="left" vertical="top" wrapText="1"/>
    </xf>
    <xf numFmtId="0" fontId="36" fillId="0" borderId="8" xfId="0" applyFont="1" applyBorder="1" applyAlignment="1">
      <alignment horizontal="left" vertical="top"/>
    </xf>
    <xf numFmtId="0" fontId="37" fillId="0" borderId="8" xfId="0" applyFont="1" applyBorder="1" applyAlignment="1">
      <alignment vertical="top" wrapText="1"/>
    </xf>
    <xf numFmtId="0" fontId="37" fillId="6" borderId="8" xfId="0" applyFont="1" applyFill="1" applyBorder="1" applyAlignment="1">
      <alignment horizontal="left" vertical="top"/>
    </xf>
    <xf numFmtId="0" fontId="37" fillId="0" borderId="8" xfId="0" applyFont="1" applyBorder="1" applyAlignment="1">
      <alignment horizontal="left" vertical="top"/>
    </xf>
    <xf numFmtId="0" fontId="38" fillId="0" borderId="8" xfId="0" applyFont="1" applyBorder="1" applyAlignment="1">
      <alignment vertical="top" wrapText="1"/>
    </xf>
    <xf numFmtId="0" fontId="37" fillId="0" borderId="8" xfId="0" applyFont="1" applyBorder="1" applyAlignment="1">
      <alignment horizontal="left" vertical="top" wrapText="1"/>
    </xf>
    <xf numFmtId="0" fontId="31" fillId="0" borderId="8" xfId="0" applyFont="1" applyBorder="1" applyAlignment="1">
      <alignment horizontal="left" vertical="top" wrapText="1"/>
    </xf>
    <xf numFmtId="0" fontId="41" fillId="0" borderId="8" xfId="0" applyFont="1" applyBorder="1" applyAlignment="1">
      <alignment horizontal="left" vertical="top" wrapText="1"/>
    </xf>
    <xf numFmtId="0" fontId="42" fillId="0" borderId="8" xfId="0" applyFont="1" applyBorder="1" applyAlignment="1">
      <alignment horizontal="left" vertical="top" wrapText="1"/>
    </xf>
    <xf numFmtId="0" fontId="43" fillId="0" borderId="8" xfId="0" applyFont="1" applyBorder="1" applyAlignment="1">
      <alignment horizontal="left" vertical="top" wrapText="1"/>
    </xf>
    <xf numFmtId="0" fontId="45" fillId="0" borderId="8" xfId="0" applyFont="1" applyBorder="1" applyAlignment="1">
      <alignment horizontal="center" vertical="top" wrapText="1"/>
    </xf>
    <xf numFmtId="0" fontId="31" fillId="0" borderId="54"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43" fillId="6" borderId="8" xfId="0" applyFont="1" applyFill="1" applyBorder="1" applyAlignment="1">
      <alignment horizontal="center" vertical="top" wrapText="1"/>
    </xf>
    <xf numFmtId="0" fontId="1" fillId="0" borderId="54" xfId="0" applyFont="1" applyBorder="1" applyAlignment="1" applyProtection="1">
      <alignment vertical="center" wrapText="1"/>
      <protection locked="0"/>
    </xf>
    <xf numFmtId="0" fontId="1" fillId="15" borderId="54" xfId="0" applyFont="1" applyFill="1" applyBorder="1" applyAlignment="1" applyProtection="1">
      <alignment vertical="center" wrapText="1"/>
      <protection locked="0"/>
    </xf>
    <xf numFmtId="0" fontId="8" fillId="3" borderId="12" xfId="0" applyFont="1" applyFill="1" applyBorder="1" applyAlignment="1">
      <alignment horizontal="center" vertical="center" wrapText="1"/>
    </xf>
    <xf numFmtId="0" fontId="3" fillId="0" borderId="16" xfId="0" applyFont="1" applyBorder="1"/>
    <xf numFmtId="0" fontId="3" fillId="0" borderId="15" xfId="0" applyFont="1" applyBorder="1"/>
    <xf numFmtId="0" fontId="8" fillId="3" borderId="13" xfId="0" applyFont="1" applyFill="1" applyBorder="1" applyAlignment="1">
      <alignment horizontal="center" vertical="center" wrapText="1"/>
    </xf>
    <xf numFmtId="0" fontId="3" fillId="0" borderId="17" xfId="0" applyFont="1" applyBorder="1"/>
    <xf numFmtId="0" fontId="3" fillId="0" borderId="19"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5" fillId="2" borderId="4" xfId="0" applyFont="1" applyFill="1" applyBorder="1" applyAlignment="1">
      <alignment horizontal="left"/>
    </xf>
    <xf numFmtId="0" fontId="3" fillId="0" borderId="5" xfId="0" applyFont="1" applyBorder="1"/>
    <xf numFmtId="0" fontId="3" fillId="0" borderId="6" xfId="0" applyFont="1" applyBorder="1"/>
    <xf numFmtId="0" fontId="5" fillId="2" borderId="7" xfId="0" applyFont="1" applyFill="1" applyBorder="1" applyAlignment="1">
      <alignment horizontal="left"/>
    </xf>
    <xf numFmtId="0" fontId="7" fillId="0" borderId="4" xfId="0" applyFont="1" applyBorder="1" applyAlignment="1">
      <alignment horizontal="center"/>
    </xf>
    <xf numFmtId="0" fontId="3" fillId="0" borderId="10" xfId="0" applyFont="1" applyBorder="1"/>
    <xf numFmtId="0" fontId="8" fillId="3" borderId="11" xfId="0" applyFont="1" applyFill="1" applyBorder="1" applyAlignment="1">
      <alignment horizontal="center" vertical="center"/>
    </xf>
    <xf numFmtId="0" fontId="3" fillId="0" borderId="14" xfId="0" applyFont="1" applyBorder="1"/>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wrapText="1"/>
    </xf>
    <xf numFmtId="0" fontId="10" fillId="5" borderId="34" xfId="0" applyFont="1" applyFill="1" applyBorder="1" applyAlignment="1">
      <alignment horizontal="left" vertical="top"/>
    </xf>
    <xf numFmtId="0" fontId="5" fillId="5" borderId="7" xfId="0" applyFont="1" applyFill="1" applyBorder="1" applyAlignment="1">
      <alignment horizontal="left" vertical="top"/>
    </xf>
    <xf numFmtId="0" fontId="3" fillId="0" borderId="35" xfId="0" applyFont="1" applyBorder="1"/>
    <xf numFmtId="0" fontId="15" fillId="0" borderId="42" xfId="0" applyFont="1" applyBorder="1" applyAlignment="1">
      <alignment horizontal="left"/>
    </xf>
    <xf numFmtId="0" fontId="3" fillId="0" borderId="43" xfId="0" applyFont="1" applyBorder="1"/>
    <xf numFmtId="0" fontId="3" fillId="0" borderId="44" xfId="0" applyFont="1" applyBorder="1"/>
    <xf numFmtId="0" fontId="8" fillId="4" borderId="4" xfId="0" applyFont="1" applyFill="1" applyBorder="1" applyAlignment="1">
      <alignment horizontal="center" vertical="top"/>
    </xf>
    <xf numFmtId="0" fontId="8" fillId="5" borderId="21" xfId="0" applyFont="1" applyFill="1" applyBorder="1" applyAlignment="1">
      <alignment horizontal="left" vertical="top"/>
    </xf>
    <xf numFmtId="0" fontId="3" fillId="0" borderId="22" xfId="0" applyFont="1" applyBorder="1"/>
    <xf numFmtId="0" fontId="3" fillId="0" borderId="23" xfId="0" applyFont="1" applyBorder="1"/>
    <xf numFmtId="0" fontId="5" fillId="5" borderId="29" xfId="0" applyFont="1" applyFill="1" applyBorder="1" applyAlignment="1">
      <alignment horizontal="left" vertical="top" wrapText="1"/>
    </xf>
    <xf numFmtId="0" fontId="3" fillId="0" borderId="30" xfId="0" applyFont="1" applyBorder="1"/>
    <xf numFmtId="0" fontId="3" fillId="0" borderId="31" xfId="0" applyFont="1" applyBorder="1"/>
    <xf numFmtId="0" fontId="10" fillId="6" borderId="32" xfId="0" applyFont="1" applyFill="1" applyBorder="1" applyAlignment="1">
      <alignment horizontal="center" vertical="center" wrapText="1"/>
    </xf>
    <xf numFmtId="0" fontId="3" fillId="0" borderId="33" xfId="0" applyFont="1" applyBorder="1"/>
    <xf numFmtId="0" fontId="5" fillId="11" borderId="29" xfId="0" applyFont="1" applyFill="1" applyBorder="1" applyAlignment="1">
      <alignment horizontal="left" vertical="top"/>
    </xf>
    <xf numFmtId="0" fontId="5" fillId="13" borderId="29" xfId="0" applyFont="1" applyFill="1" applyBorder="1" applyAlignment="1">
      <alignment horizontal="center" vertical="top"/>
    </xf>
    <xf numFmtId="0" fontId="5" fillId="13" borderId="29" xfId="0" applyFont="1" applyFill="1" applyBorder="1" applyAlignment="1">
      <alignment horizontal="left" vertical="top"/>
    </xf>
    <xf numFmtId="0" fontId="5" fillId="5" borderId="4" xfId="0" applyFont="1" applyFill="1" applyBorder="1" applyAlignment="1">
      <alignment horizontal="left" vertical="top"/>
    </xf>
    <xf numFmtId="0" fontId="5" fillId="0" borderId="7" xfId="0" applyFont="1" applyBorder="1" applyAlignment="1">
      <alignment horizontal="center"/>
    </xf>
    <xf numFmtId="0" fontId="5" fillId="0" borderId="7" xfId="0" applyFont="1" applyBorder="1" applyAlignment="1">
      <alignment horizontal="right"/>
    </xf>
    <xf numFmtId="0" fontId="8" fillId="14" borderId="12" xfId="0" applyFont="1" applyFill="1" applyBorder="1" applyAlignment="1">
      <alignment horizontal="center" vertical="center" wrapText="1"/>
    </xf>
    <xf numFmtId="0" fontId="8" fillId="14" borderId="12" xfId="0" applyFont="1" applyFill="1" applyBorder="1" applyAlignment="1">
      <alignment horizontal="center" vertical="center"/>
    </xf>
    <xf numFmtId="0" fontId="40" fillId="12" borderId="7" xfId="0" applyFont="1" applyFill="1" applyBorder="1" applyAlignment="1">
      <alignment horizontal="center" vertical="top"/>
    </xf>
    <xf numFmtId="0" fontId="39" fillId="12" borderId="7" xfId="0" applyFont="1" applyFill="1" applyBorder="1" applyAlignment="1">
      <alignment horizontal="left"/>
    </xf>
    <xf numFmtId="0" fontId="18" fillId="0" borderId="7" xfId="0" applyFont="1" applyBorder="1" applyAlignment="1">
      <alignment horizontal="center"/>
    </xf>
    <xf numFmtId="0" fontId="8" fillId="14" borderId="12" xfId="0" applyFont="1" applyFill="1" applyBorder="1" applyAlignment="1">
      <alignment horizontal="left" vertical="center" wrapText="1"/>
    </xf>
    <xf numFmtId="0" fontId="23" fillId="0" borderId="7" xfId="0" applyFont="1" applyBorder="1" applyAlignment="1">
      <alignment horizontal="center" vertical="center"/>
    </xf>
    <xf numFmtId="0" fontId="23" fillId="14" borderId="7" xfId="0" applyFont="1" applyFill="1" applyBorder="1" applyAlignment="1">
      <alignment horizontal="center" vertical="top" wrapText="1"/>
    </xf>
    <xf numFmtId="0" fontId="23" fillId="14" borderId="12" xfId="0" applyFont="1" applyFill="1" applyBorder="1" applyAlignment="1">
      <alignment horizontal="center" vertical="top" wrapText="1"/>
    </xf>
    <xf numFmtId="0" fontId="25" fillId="14" borderId="12" xfId="0" applyFont="1" applyFill="1" applyBorder="1" applyAlignment="1">
      <alignment horizontal="center" vertical="top"/>
    </xf>
    <xf numFmtId="0" fontId="44" fillId="12" borderId="7" xfId="0" applyFont="1" applyFill="1" applyBorder="1" applyAlignment="1">
      <alignment horizontal="center" vertical="top" wrapText="1"/>
    </xf>
    <xf numFmtId="0" fontId="23" fillId="12" borderId="7" xfId="0" applyFont="1" applyFill="1" applyBorder="1" applyAlignment="1">
      <alignment horizontal="left"/>
    </xf>
    <xf numFmtId="0" fontId="24" fillId="0" borderId="7" xfId="0" applyFont="1" applyBorder="1" applyAlignment="1">
      <alignment horizontal="center" vertical="top"/>
    </xf>
    <xf numFmtId="0" fontId="25" fillId="14" borderId="12" xfId="0" applyFont="1" applyFill="1" applyBorder="1" applyAlignment="1">
      <alignment horizontal="left" vertical="top"/>
    </xf>
    <xf numFmtId="0" fontId="25" fillId="14" borderId="12" xfId="0" applyFont="1" applyFill="1" applyBorder="1" applyAlignment="1">
      <alignment horizontal="left" vertical="top" wrapText="1"/>
    </xf>
    <xf numFmtId="0" fontId="26" fillId="0" borderId="7" xfId="0" applyFont="1" applyBorder="1" applyAlignment="1">
      <alignment horizontal="center"/>
    </xf>
    <xf numFmtId="0" fontId="27" fillId="12" borderId="7" xfId="0" applyFont="1" applyFill="1" applyBorder="1" applyAlignment="1">
      <alignment horizontal="left"/>
    </xf>
    <xf numFmtId="0" fontId="27" fillId="12" borderId="7" xfId="0" applyFont="1" applyFill="1" applyBorder="1" applyAlignment="1">
      <alignment horizontal="center"/>
    </xf>
    <xf numFmtId="0" fontId="26" fillId="12" borderId="7" xfId="0" applyFont="1" applyFill="1" applyBorder="1" applyAlignment="1">
      <alignment horizontal="center" wrapText="1"/>
    </xf>
    <xf numFmtId="0" fontId="26" fillId="2" borderId="7"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6" fillId="14" borderId="7" xfId="0" applyFont="1" applyFill="1" applyBorder="1" applyAlignment="1">
      <alignment horizontal="center"/>
    </xf>
    <xf numFmtId="0" fontId="26" fillId="0" borderId="7" xfId="0" applyFont="1" applyBorder="1" applyAlignment="1">
      <alignment horizontal="right"/>
    </xf>
    <xf numFmtId="0" fontId="31" fillId="0" borderId="7" xfId="0" applyFont="1" applyBorder="1" applyAlignment="1">
      <alignment horizontal="center"/>
    </xf>
    <xf numFmtId="1" fontId="26" fillId="2" borderId="7" xfId="0" applyNumberFormat="1" applyFont="1" applyFill="1" applyBorder="1" applyAlignment="1">
      <alignment horizontal="center" vertical="center" wrapText="1"/>
    </xf>
    <xf numFmtId="0" fontId="0" fillId="2" borderId="7" xfId="0" applyFont="1" applyFill="1" applyBorder="1" applyAlignment="1">
      <alignment horizontal="center"/>
    </xf>
    <xf numFmtId="0" fontId="26" fillId="0" borderId="47" xfId="0" applyFont="1" applyBorder="1" applyAlignment="1">
      <alignment horizontal="center"/>
    </xf>
    <xf numFmtId="0" fontId="0" fillId="0" borderId="0" xfId="0" applyFont="1" applyAlignment="1"/>
    <xf numFmtId="0" fontId="27" fillId="12" borderId="48" xfId="0" applyFont="1" applyFill="1" applyBorder="1" applyAlignment="1">
      <alignment horizontal="left"/>
    </xf>
    <xf numFmtId="0" fontId="3" fillId="0" borderId="49" xfId="0" applyFont="1" applyBorder="1"/>
    <xf numFmtId="0" fontId="3" fillId="0" borderId="50" xfId="0" applyFont="1" applyBorder="1"/>
    <xf numFmtId="0" fontId="27" fillId="12" borderId="51" xfId="0" applyFont="1" applyFill="1" applyBorder="1" applyAlignment="1">
      <alignment horizontal="center"/>
    </xf>
    <xf numFmtId="0" fontId="3" fillId="0" borderId="52" xfId="0" applyFont="1" applyBorder="1"/>
    <xf numFmtId="0" fontId="3" fillId="0" borderId="53" xfId="0" applyFont="1" applyBorder="1"/>
    <xf numFmtId="0" fontId="26" fillId="12" borderId="7" xfId="0" applyFont="1" applyFill="1" applyBorder="1" applyAlignment="1">
      <alignment horizontal="center" vertical="center" wrapText="1"/>
    </xf>
    <xf numFmtId="0" fontId="0" fillId="0" borderId="7" xfId="0" applyFont="1" applyBorder="1" applyAlignment="1">
      <alignment horizontal="center"/>
    </xf>
    <xf numFmtId="0" fontId="26" fillId="0" borderId="7" xfId="0" applyFont="1" applyBorder="1" applyAlignment="1">
      <alignment horizontal="left"/>
    </xf>
  </cellXfs>
  <cellStyles count="1">
    <cellStyle name="Normal" xfId="0" builtinId="0"/>
  </cellStyles>
  <dxfs count="7">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opLeftCell="H49" workbookViewId="0">
      <selection activeCell="K50" sqref="K50"/>
    </sheetView>
  </sheetViews>
  <sheetFormatPr defaultColWidth="14.42578125" defaultRowHeight="15" customHeight="1" x14ac:dyDescent="0.25"/>
  <cols>
    <col min="1" max="1" width="7.28515625" customWidth="1"/>
    <col min="2" max="2" width="35" customWidth="1"/>
    <col min="3" max="3" width="19.42578125" customWidth="1"/>
    <col min="4" max="4" width="26.5703125" customWidth="1"/>
    <col min="5" max="5" width="18.28515625" customWidth="1"/>
    <col min="6" max="6" width="39.5703125" customWidth="1"/>
    <col min="7" max="7" width="44.5703125" customWidth="1"/>
    <col min="8" max="8" width="32.42578125" customWidth="1"/>
    <col min="9" max="9" width="36.140625" customWidth="1"/>
    <col min="10" max="10" width="41.28515625" customWidth="1"/>
    <col min="11" max="11" width="16.28515625" customWidth="1"/>
    <col min="12" max="12" width="21.140625" customWidth="1"/>
    <col min="13" max="31" width="9.140625" customWidth="1"/>
  </cols>
  <sheetData>
    <row r="1" spans="1:31" ht="15.75" customHeight="1" x14ac:dyDescent="0.3">
      <c r="A1" s="148" t="s">
        <v>0</v>
      </c>
      <c r="B1" s="149"/>
      <c r="C1" s="149"/>
      <c r="D1" s="149"/>
      <c r="E1" s="149"/>
      <c r="F1" s="149"/>
      <c r="G1" s="149"/>
      <c r="H1" s="149"/>
      <c r="I1" s="149"/>
      <c r="J1" s="149"/>
      <c r="K1" s="149"/>
      <c r="L1" s="150"/>
      <c r="M1" s="1"/>
      <c r="N1" s="1"/>
      <c r="O1" s="1"/>
      <c r="P1" s="1"/>
      <c r="Q1" s="1"/>
      <c r="R1" s="1"/>
      <c r="S1" s="1"/>
      <c r="T1" s="1"/>
      <c r="U1" s="1"/>
      <c r="V1" s="1"/>
      <c r="W1" s="1"/>
      <c r="X1" s="1"/>
      <c r="Y1" s="1"/>
      <c r="Z1" s="1"/>
      <c r="AA1" s="1"/>
      <c r="AB1" s="1"/>
      <c r="AC1" s="1"/>
      <c r="AD1" s="1"/>
      <c r="AE1" s="1"/>
    </row>
    <row r="2" spans="1:31" ht="15.75" customHeight="1" x14ac:dyDescent="0.3">
      <c r="A2" s="151" t="s">
        <v>1</v>
      </c>
      <c r="B2" s="152"/>
      <c r="C2" s="152"/>
      <c r="D2" s="152"/>
      <c r="E2" s="153"/>
      <c r="F2" s="154" t="s">
        <v>2</v>
      </c>
      <c r="G2" s="153"/>
      <c r="H2" s="154" t="s">
        <v>3</v>
      </c>
      <c r="I2" s="152"/>
      <c r="J2" s="153"/>
      <c r="K2" s="2"/>
      <c r="L2" s="3"/>
      <c r="M2" s="4"/>
      <c r="N2" s="4"/>
      <c r="O2" s="4"/>
      <c r="P2" s="4"/>
      <c r="Q2" s="4"/>
      <c r="R2" s="4"/>
      <c r="S2" s="4"/>
      <c r="T2" s="4"/>
      <c r="U2" s="4"/>
      <c r="V2" s="4"/>
      <c r="W2" s="4"/>
      <c r="X2" s="4"/>
      <c r="Y2" s="4"/>
      <c r="Z2" s="4"/>
      <c r="AA2" s="4"/>
      <c r="AB2" s="4"/>
      <c r="AC2" s="4"/>
      <c r="AD2" s="4"/>
      <c r="AE2" s="4"/>
    </row>
    <row r="3" spans="1:31" ht="21" customHeight="1" x14ac:dyDescent="0.3">
      <c r="A3" s="155" t="s">
        <v>4</v>
      </c>
      <c r="B3" s="152"/>
      <c r="C3" s="152"/>
      <c r="D3" s="152"/>
      <c r="E3" s="152"/>
      <c r="F3" s="152"/>
      <c r="G3" s="152"/>
      <c r="H3" s="152"/>
      <c r="I3" s="152"/>
      <c r="J3" s="152"/>
      <c r="K3" s="152"/>
      <c r="L3" s="156"/>
      <c r="M3" s="1"/>
      <c r="N3" s="1"/>
      <c r="O3" s="1"/>
      <c r="P3" s="1"/>
      <c r="Q3" s="1"/>
      <c r="R3" s="1"/>
      <c r="S3" s="1"/>
      <c r="T3" s="1"/>
      <c r="U3" s="1"/>
      <c r="V3" s="1"/>
      <c r="W3" s="1"/>
      <c r="X3" s="1"/>
      <c r="Y3" s="1"/>
      <c r="Z3" s="1"/>
      <c r="AA3" s="1"/>
      <c r="AB3" s="1"/>
      <c r="AC3" s="1"/>
      <c r="AD3" s="1"/>
      <c r="AE3" s="1"/>
    </row>
    <row r="4" spans="1:31" ht="37.5" customHeight="1" x14ac:dyDescent="0.25">
      <c r="A4" s="157" t="s">
        <v>5</v>
      </c>
      <c r="B4" s="159" t="s">
        <v>6</v>
      </c>
      <c r="C4" s="142" t="s">
        <v>7</v>
      </c>
      <c r="D4" s="5" t="s">
        <v>8</v>
      </c>
      <c r="E4" s="142" t="s">
        <v>9</v>
      </c>
      <c r="F4" s="142" t="s">
        <v>10</v>
      </c>
      <c r="G4" s="142" t="s">
        <v>11</v>
      </c>
      <c r="H4" s="160" t="s">
        <v>12</v>
      </c>
      <c r="I4" s="152"/>
      <c r="J4" s="153"/>
      <c r="K4" s="142" t="s">
        <v>13</v>
      </c>
      <c r="L4" s="145" t="s">
        <v>14</v>
      </c>
      <c r="M4" s="1"/>
      <c r="N4" s="1"/>
      <c r="O4" s="1"/>
      <c r="P4" s="1"/>
      <c r="Q4" s="1"/>
      <c r="R4" s="1"/>
      <c r="S4" s="1"/>
      <c r="T4" s="1"/>
      <c r="U4" s="1"/>
      <c r="V4" s="1"/>
      <c r="W4" s="1"/>
      <c r="X4" s="1"/>
      <c r="Y4" s="1"/>
      <c r="Z4" s="1"/>
      <c r="AA4" s="1"/>
      <c r="AB4" s="1"/>
      <c r="AC4" s="1"/>
      <c r="AD4" s="1"/>
      <c r="AE4" s="1"/>
    </row>
    <row r="5" spans="1:31" ht="141.75" hidden="1" customHeight="1" x14ac:dyDescent="0.25">
      <c r="A5" s="158"/>
      <c r="B5" s="144"/>
      <c r="C5" s="144"/>
      <c r="D5" s="5"/>
      <c r="E5" s="144"/>
      <c r="F5" s="144"/>
      <c r="G5" s="144"/>
      <c r="H5" s="6" t="s">
        <v>15</v>
      </c>
      <c r="I5" s="6" t="s">
        <v>16</v>
      </c>
      <c r="J5" s="6" t="s">
        <v>17</v>
      </c>
      <c r="K5" s="143"/>
      <c r="L5" s="146"/>
      <c r="M5" s="1"/>
      <c r="N5" s="1"/>
      <c r="O5" s="1"/>
      <c r="P5" s="1"/>
      <c r="Q5" s="1"/>
      <c r="R5" s="1"/>
      <c r="S5" s="1"/>
      <c r="T5" s="1"/>
      <c r="U5" s="1"/>
      <c r="V5" s="1"/>
      <c r="W5" s="1"/>
      <c r="X5" s="1"/>
      <c r="Y5" s="1"/>
      <c r="Z5" s="1"/>
      <c r="AA5" s="1"/>
      <c r="AB5" s="1"/>
      <c r="AC5" s="1"/>
      <c r="AD5" s="1"/>
      <c r="AE5" s="1"/>
    </row>
    <row r="6" spans="1:31" ht="17.25" customHeight="1" x14ac:dyDescent="0.3">
      <c r="A6" s="7"/>
      <c r="B6" s="8"/>
      <c r="C6" s="9"/>
      <c r="D6" s="10"/>
      <c r="E6" s="9"/>
      <c r="F6" s="9"/>
      <c r="G6" s="9"/>
      <c r="H6" s="11">
        <v>1</v>
      </c>
      <c r="I6" s="11">
        <v>2</v>
      </c>
      <c r="J6" s="11">
        <v>3</v>
      </c>
      <c r="K6" s="144"/>
      <c r="L6" s="147"/>
      <c r="M6" s="1"/>
      <c r="N6" s="1"/>
      <c r="O6" s="1"/>
      <c r="P6" s="1"/>
      <c r="Q6" s="1"/>
      <c r="R6" s="1"/>
      <c r="S6" s="1"/>
      <c r="T6" s="1"/>
      <c r="U6" s="1"/>
      <c r="V6" s="1"/>
      <c r="W6" s="1"/>
      <c r="X6" s="1"/>
      <c r="Y6" s="1"/>
      <c r="Z6" s="1"/>
      <c r="AA6" s="1"/>
      <c r="AB6" s="1"/>
      <c r="AC6" s="1"/>
      <c r="AD6" s="1"/>
      <c r="AE6" s="1"/>
    </row>
    <row r="7" spans="1:31" ht="17.25" customHeight="1" x14ac:dyDescent="0.25">
      <c r="A7" s="167" t="s">
        <v>18</v>
      </c>
      <c r="B7" s="152"/>
      <c r="C7" s="152"/>
      <c r="D7" s="152"/>
      <c r="E7" s="152"/>
      <c r="F7" s="152"/>
      <c r="G7" s="152"/>
      <c r="H7" s="152"/>
      <c r="I7" s="152"/>
      <c r="J7" s="152"/>
      <c r="K7" s="152"/>
      <c r="L7" s="156"/>
      <c r="M7" s="12"/>
      <c r="N7" s="12"/>
      <c r="O7" s="12"/>
      <c r="P7" s="12"/>
      <c r="Q7" s="12"/>
      <c r="R7" s="12"/>
      <c r="S7" s="12"/>
      <c r="T7" s="12"/>
      <c r="U7" s="12"/>
      <c r="V7" s="12"/>
      <c r="W7" s="12"/>
      <c r="X7" s="12"/>
      <c r="Y7" s="12"/>
      <c r="Z7" s="12"/>
      <c r="AA7" s="12"/>
      <c r="AB7" s="12"/>
      <c r="AC7" s="12"/>
      <c r="AD7" s="12"/>
      <c r="AE7" s="12"/>
    </row>
    <row r="8" spans="1:31" ht="17.25" customHeight="1" x14ac:dyDescent="0.25">
      <c r="A8" s="168" t="s">
        <v>19</v>
      </c>
      <c r="B8" s="169"/>
      <c r="C8" s="169"/>
      <c r="D8" s="169"/>
      <c r="E8" s="169"/>
      <c r="F8" s="169"/>
      <c r="G8" s="170"/>
      <c r="H8" s="13"/>
      <c r="I8" s="13"/>
      <c r="J8" s="13"/>
      <c r="K8" s="13"/>
      <c r="L8" s="14"/>
      <c r="M8" s="1"/>
      <c r="N8" s="1"/>
      <c r="O8" s="1"/>
      <c r="P8" s="1"/>
      <c r="Q8" s="1"/>
      <c r="R8" s="1"/>
      <c r="S8" s="1"/>
      <c r="T8" s="1"/>
      <c r="U8" s="1"/>
      <c r="V8" s="1"/>
      <c r="W8" s="1"/>
      <c r="X8" s="1"/>
      <c r="Y8" s="1"/>
      <c r="Z8" s="1"/>
      <c r="AA8" s="1"/>
      <c r="AB8" s="1"/>
      <c r="AC8" s="1"/>
      <c r="AD8" s="1"/>
      <c r="AE8" s="1"/>
    </row>
    <row r="9" spans="1:31" ht="132.75" customHeight="1" x14ac:dyDescent="0.25">
      <c r="A9" s="15">
        <v>1</v>
      </c>
      <c r="B9" s="16" t="s">
        <v>20</v>
      </c>
      <c r="C9" s="16" t="s">
        <v>21</v>
      </c>
      <c r="D9" s="16" t="s">
        <v>22</v>
      </c>
      <c r="E9" s="17"/>
      <c r="F9" s="18" t="s">
        <v>23</v>
      </c>
      <c r="G9" s="18" t="s">
        <v>24</v>
      </c>
      <c r="H9" s="16" t="s">
        <v>25</v>
      </c>
      <c r="I9" s="16" t="s">
        <v>26</v>
      </c>
      <c r="J9" s="16" t="s">
        <v>27</v>
      </c>
      <c r="K9" s="19">
        <v>3</v>
      </c>
      <c r="L9" s="16" t="s">
        <v>27</v>
      </c>
      <c r="M9" s="1"/>
      <c r="N9" s="1"/>
      <c r="O9" s="1"/>
      <c r="P9" s="1"/>
      <c r="Q9" s="1"/>
      <c r="R9" s="1"/>
      <c r="S9" s="1"/>
      <c r="T9" s="1"/>
      <c r="U9" s="1"/>
      <c r="V9" s="1"/>
      <c r="W9" s="1"/>
      <c r="X9" s="1"/>
      <c r="Y9" s="1"/>
      <c r="Z9" s="1"/>
      <c r="AA9" s="1"/>
      <c r="AB9" s="1"/>
      <c r="AC9" s="1"/>
      <c r="AD9" s="1"/>
      <c r="AE9" s="1"/>
    </row>
    <row r="10" spans="1:31" ht="162.75" customHeight="1" x14ac:dyDescent="0.25">
      <c r="A10" s="15">
        <v>2</v>
      </c>
      <c r="B10" s="16" t="s">
        <v>28</v>
      </c>
      <c r="C10" s="16" t="s">
        <v>21</v>
      </c>
      <c r="D10" s="16" t="s">
        <v>29</v>
      </c>
      <c r="E10" s="17"/>
      <c r="F10" s="18" t="s">
        <v>30</v>
      </c>
      <c r="G10" s="18" t="s">
        <v>31</v>
      </c>
      <c r="H10" s="18" t="s">
        <v>32</v>
      </c>
      <c r="I10" s="18" t="s">
        <v>33</v>
      </c>
      <c r="J10" s="18" t="s">
        <v>34</v>
      </c>
      <c r="K10" s="19">
        <v>3</v>
      </c>
      <c r="L10" s="116" t="s">
        <v>402</v>
      </c>
      <c r="M10" s="1"/>
      <c r="N10" s="1"/>
      <c r="O10" s="1"/>
      <c r="P10" s="1"/>
      <c r="Q10" s="1"/>
      <c r="R10" s="1"/>
      <c r="S10" s="1"/>
      <c r="T10" s="1"/>
      <c r="U10" s="1"/>
      <c r="V10" s="1"/>
      <c r="W10" s="1"/>
      <c r="X10" s="1"/>
      <c r="Y10" s="1"/>
      <c r="Z10" s="1"/>
      <c r="AA10" s="1"/>
      <c r="AB10" s="1"/>
      <c r="AC10" s="1"/>
      <c r="AD10" s="1"/>
      <c r="AE10" s="1"/>
    </row>
    <row r="11" spans="1:31" ht="136.5" customHeight="1" x14ac:dyDescent="0.25">
      <c r="A11" s="15">
        <v>3</v>
      </c>
      <c r="B11" s="16" t="s">
        <v>35</v>
      </c>
      <c r="C11" s="16" t="s">
        <v>21</v>
      </c>
      <c r="D11" s="20" t="s">
        <v>36</v>
      </c>
      <c r="E11" s="17"/>
      <c r="F11" s="18" t="s">
        <v>37</v>
      </c>
      <c r="G11" s="18" t="s">
        <v>38</v>
      </c>
      <c r="H11" s="18" t="s">
        <v>39</v>
      </c>
      <c r="I11" s="18" t="s">
        <v>40</v>
      </c>
      <c r="J11" s="18" t="s">
        <v>41</v>
      </c>
      <c r="K11" s="19">
        <v>3</v>
      </c>
      <c r="L11" s="116" t="s">
        <v>403</v>
      </c>
      <c r="M11" s="1"/>
      <c r="N11" s="1"/>
      <c r="O11" s="1"/>
      <c r="P11" s="1"/>
      <c r="Q11" s="1"/>
      <c r="R11" s="1"/>
      <c r="S11" s="1"/>
      <c r="T11" s="1"/>
      <c r="U11" s="1"/>
      <c r="V11" s="1"/>
      <c r="W11" s="1"/>
      <c r="X11" s="1"/>
      <c r="Y11" s="1"/>
      <c r="Z11" s="1"/>
      <c r="AA11" s="1"/>
      <c r="AB11" s="1"/>
      <c r="AC11" s="1"/>
      <c r="AD11" s="1"/>
      <c r="AE11" s="1"/>
    </row>
    <row r="12" spans="1:31" ht="133.5" customHeight="1" x14ac:dyDescent="0.25">
      <c r="A12" s="21">
        <v>4</v>
      </c>
      <c r="B12" s="18" t="s">
        <v>42</v>
      </c>
      <c r="C12" s="18" t="s">
        <v>21</v>
      </c>
      <c r="D12" s="22" t="s">
        <v>43</v>
      </c>
      <c r="E12" s="23"/>
      <c r="F12" s="18" t="s">
        <v>44</v>
      </c>
      <c r="G12" s="18" t="s">
        <v>45</v>
      </c>
      <c r="H12" s="18" t="s">
        <v>46</v>
      </c>
      <c r="I12" s="18" t="s">
        <v>47</v>
      </c>
      <c r="J12" s="117" t="s">
        <v>48</v>
      </c>
      <c r="K12" s="24">
        <v>3</v>
      </c>
      <c r="L12" s="116" t="s">
        <v>404</v>
      </c>
      <c r="M12" s="1"/>
      <c r="N12" s="1"/>
      <c r="O12" s="1"/>
      <c r="P12" s="1"/>
      <c r="Q12" s="1"/>
      <c r="R12" s="1"/>
      <c r="S12" s="1"/>
      <c r="T12" s="1"/>
      <c r="U12" s="1"/>
      <c r="V12" s="1"/>
      <c r="W12" s="1"/>
      <c r="X12" s="1"/>
      <c r="Y12" s="1"/>
      <c r="Z12" s="1"/>
      <c r="AA12" s="1"/>
      <c r="AB12" s="1"/>
      <c r="AC12" s="1"/>
      <c r="AD12" s="1"/>
      <c r="AE12" s="1"/>
    </row>
    <row r="13" spans="1:31" ht="198" customHeight="1" x14ac:dyDescent="0.25">
      <c r="A13" s="15">
        <v>5</v>
      </c>
      <c r="B13" s="16" t="s">
        <v>49</v>
      </c>
      <c r="C13" s="16" t="s">
        <v>21</v>
      </c>
      <c r="D13" s="20" t="s">
        <v>50</v>
      </c>
      <c r="E13" s="16"/>
      <c r="F13" s="18" t="s">
        <v>51</v>
      </c>
      <c r="G13" s="18" t="s">
        <v>52</v>
      </c>
      <c r="H13" s="16" t="s">
        <v>53</v>
      </c>
      <c r="I13" s="16" t="s">
        <v>54</v>
      </c>
      <c r="J13" s="16" t="s">
        <v>55</v>
      </c>
      <c r="K13" s="24">
        <v>3</v>
      </c>
      <c r="L13" s="118" t="s">
        <v>405</v>
      </c>
      <c r="M13" s="1"/>
      <c r="N13" s="1"/>
      <c r="O13" s="1"/>
      <c r="P13" s="1"/>
      <c r="Q13" s="1"/>
      <c r="R13" s="1"/>
      <c r="S13" s="1"/>
      <c r="T13" s="1"/>
      <c r="U13" s="1"/>
      <c r="V13" s="1"/>
      <c r="W13" s="1"/>
      <c r="X13" s="1"/>
      <c r="Y13" s="1"/>
      <c r="Z13" s="1"/>
      <c r="AA13" s="1"/>
      <c r="AB13" s="1"/>
      <c r="AC13" s="1"/>
      <c r="AD13" s="1"/>
      <c r="AE13" s="1"/>
    </row>
    <row r="14" spans="1:31" ht="100.5" customHeight="1" x14ac:dyDescent="0.25">
      <c r="A14" s="15">
        <v>6</v>
      </c>
      <c r="B14" s="16" t="s">
        <v>56</v>
      </c>
      <c r="C14" s="16" t="s">
        <v>57</v>
      </c>
      <c r="D14" s="20" t="s">
        <v>58</v>
      </c>
      <c r="E14" s="25"/>
      <c r="F14" s="16" t="s">
        <v>59</v>
      </c>
      <c r="G14" s="16" t="s">
        <v>60</v>
      </c>
      <c r="H14" s="16" t="s">
        <v>61</v>
      </c>
      <c r="I14" s="16" t="s">
        <v>62</v>
      </c>
      <c r="J14" s="16" t="s">
        <v>63</v>
      </c>
      <c r="K14" s="24"/>
      <c r="L14" s="118"/>
      <c r="M14" s="1"/>
      <c r="N14" s="1"/>
      <c r="O14" s="1"/>
      <c r="P14" s="1"/>
      <c r="Q14" s="1"/>
      <c r="R14" s="1"/>
      <c r="S14" s="1"/>
      <c r="T14" s="1"/>
      <c r="U14" s="1"/>
      <c r="V14" s="1"/>
      <c r="W14" s="1"/>
      <c r="X14" s="1"/>
      <c r="Y14" s="1"/>
      <c r="Z14" s="1"/>
      <c r="AA14" s="1"/>
      <c r="AB14" s="1"/>
      <c r="AC14" s="1"/>
      <c r="AD14" s="1"/>
      <c r="AE14" s="1"/>
    </row>
    <row r="15" spans="1:31" ht="151.5" customHeight="1" x14ac:dyDescent="0.25">
      <c r="A15" s="15">
        <v>7</v>
      </c>
      <c r="B15" s="16" t="s">
        <v>64</v>
      </c>
      <c r="C15" s="16" t="s">
        <v>21</v>
      </c>
      <c r="D15" s="26"/>
      <c r="E15" s="23"/>
      <c r="F15" s="16" t="s">
        <v>65</v>
      </c>
      <c r="G15" s="16" t="s">
        <v>66</v>
      </c>
      <c r="H15" s="18" t="s">
        <v>67</v>
      </c>
      <c r="I15" s="18" t="s">
        <v>68</v>
      </c>
      <c r="J15" s="18" t="s">
        <v>69</v>
      </c>
      <c r="K15" s="27">
        <v>3</v>
      </c>
      <c r="L15" s="18" t="s">
        <v>69</v>
      </c>
      <c r="M15" s="1"/>
      <c r="N15" s="1"/>
      <c r="O15" s="1"/>
      <c r="P15" s="1"/>
      <c r="Q15" s="1"/>
      <c r="R15" s="1"/>
      <c r="S15" s="1"/>
      <c r="T15" s="1"/>
      <c r="U15" s="1"/>
      <c r="V15" s="1"/>
      <c r="W15" s="1"/>
      <c r="X15" s="1"/>
      <c r="Y15" s="1"/>
      <c r="Z15" s="1"/>
      <c r="AA15" s="1"/>
      <c r="AB15" s="1"/>
      <c r="AC15" s="1"/>
      <c r="AD15" s="1"/>
      <c r="AE15" s="1"/>
    </row>
    <row r="16" spans="1:31" ht="78" customHeight="1" x14ac:dyDescent="0.25">
      <c r="A16" s="21">
        <v>8</v>
      </c>
      <c r="B16" s="16" t="s">
        <v>70</v>
      </c>
      <c r="C16" s="16" t="s">
        <v>21</v>
      </c>
      <c r="D16" s="28" t="s">
        <v>71</v>
      </c>
      <c r="E16" s="26"/>
      <c r="F16" s="16" t="s">
        <v>72</v>
      </c>
      <c r="G16" s="16" t="s">
        <v>73</v>
      </c>
      <c r="H16" s="18" t="s">
        <v>74</v>
      </c>
      <c r="I16" s="18" t="s">
        <v>75</v>
      </c>
      <c r="J16" s="18" t="s">
        <v>76</v>
      </c>
      <c r="K16" s="27">
        <v>2</v>
      </c>
      <c r="L16" s="18" t="s">
        <v>75</v>
      </c>
      <c r="M16" s="1"/>
      <c r="N16" s="1"/>
      <c r="O16" s="1"/>
      <c r="P16" s="1"/>
      <c r="Q16" s="1"/>
      <c r="R16" s="1"/>
      <c r="S16" s="1"/>
      <c r="T16" s="1"/>
      <c r="U16" s="1"/>
      <c r="V16" s="1"/>
      <c r="W16" s="1"/>
      <c r="X16" s="1"/>
      <c r="Y16" s="1"/>
      <c r="Z16" s="1"/>
      <c r="AA16" s="1"/>
      <c r="AB16" s="1"/>
      <c r="AC16" s="1"/>
      <c r="AD16" s="1"/>
      <c r="AE16" s="1"/>
    </row>
    <row r="17" spans="1:31" ht="84" customHeight="1" x14ac:dyDescent="0.25">
      <c r="A17" s="15">
        <v>9</v>
      </c>
      <c r="B17" s="16" t="s">
        <v>77</v>
      </c>
      <c r="C17" s="16" t="s">
        <v>21</v>
      </c>
      <c r="D17" s="28" t="s">
        <v>78</v>
      </c>
      <c r="E17" s="26"/>
      <c r="F17" s="16" t="s">
        <v>79</v>
      </c>
      <c r="G17" s="16" t="s">
        <v>80</v>
      </c>
      <c r="H17" s="18" t="s">
        <v>81</v>
      </c>
      <c r="I17" s="117" t="s">
        <v>82</v>
      </c>
      <c r="J17" s="18" t="s">
        <v>83</v>
      </c>
      <c r="K17" s="27">
        <v>2</v>
      </c>
      <c r="L17" s="117" t="s">
        <v>406</v>
      </c>
      <c r="M17" s="1"/>
      <c r="N17" s="1"/>
      <c r="O17" s="1"/>
      <c r="P17" s="1"/>
      <c r="Q17" s="1"/>
      <c r="R17" s="1"/>
      <c r="S17" s="1"/>
      <c r="T17" s="1"/>
      <c r="U17" s="1"/>
      <c r="V17" s="1"/>
      <c r="W17" s="1"/>
      <c r="X17" s="1"/>
      <c r="Y17" s="1"/>
      <c r="Z17" s="1"/>
      <c r="AA17" s="1"/>
      <c r="AB17" s="1"/>
      <c r="AC17" s="1"/>
      <c r="AD17" s="1"/>
      <c r="AE17" s="1"/>
    </row>
    <row r="18" spans="1:31" ht="110.25" customHeight="1" x14ac:dyDescent="0.25">
      <c r="A18" s="15">
        <v>10</v>
      </c>
      <c r="B18" s="16" t="s">
        <v>84</v>
      </c>
      <c r="C18" s="16" t="s">
        <v>21</v>
      </c>
      <c r="D18" s="28"/>
      <c r="E18" s="26"/>
      <c r="F18" s="16" t="s">
        <v>85</v>
      </c>
      <c r="G18" s="16" t="s">
        <v>86</v>
      </c>
      <c r="H18" s="18" t="s">
        <v>87</v>
      </c>
      <c r="I18" s="18" t="s">
        <v>88</v>
      </c>
      <c r="J18" s="18" t="s">
        <v>89</v>
      </c>
      <c r="K18" s="27">
        <v>3</v>
      </c>
      <c r="L18" s="116" t="s">
        <v>407</v>
      </c>
      <c r="M18" s="1"/>
      <c r="N18" s="1"/>
      <c r="O18" s="1"/>
      <c r="P18" s="1"/>
      <c r="Q18" s="1"/>
      <c r="R18" s="1"/>
      <c r="S18" s="1"/>
      <c r="T18" s="1"/>
      <c r="U18" s="1"/>
      <c r="V18" s="1"/>
      <c r="W18" s="1"/>
      <c r="X18" s="1"/>
      <c r="Y18" s="1"/>
      <c r="Z18" s="1"/>
      <c r="AA18" s="1"/>
      <c r="AB18" s="1"/>
      <c r="AC18" s="1"/>
      <c r="AD18" s="1"/>
      <c r="AE18" s="1"/>
    </row>
    <row r="19" spans="1:31" ht="22.5" customHeight="1" x14ac:dyDescent="0.25">
      <c r="A19" s="171"/>
      <c r="B19" s="172"/>
      <c r="C19" s="172"/>
      <c r="D19" s="172"/>
      <c r="E19" s="172"/>
      <c r="F19" s="172"/>
      <c r="G19" s="172"/>
      <c r="H19" s="172"/>
      <c r="I19" s="172"/>
      <c r="J19" s="172"/>
      <c r="K19" s="172"/>
      <c r="L19" s="173"/>
      <c r="M19" s="1"/>
      <c r="N19" s="1"/>
      <c r="O19" s="1"/>
      <c r="P19" s="1"/>
      <c r="Q19" s="1"/>
      <c r="R19" s="1"/>
      <c r="S19" s="1"/>
      <c r="T19" s="1"/>
      <c r="U19" s="1"/>
      <c r="V19" s="1"/>
      <c r="W19" s="1"/>
      <c r="X19" s="1"/>
      <c r="Y19" s="1"/>
      <c r="Z19" s="1"/>
      <c r="AA19" s="1"/>
      <c r="AB19" s="1"/>
      <c r="AC19" s="1"/>
      <c r="AD19" s="1"/>
      <c r="AE19" s="1"/>
    </row>
    <row r="20" spans="1:31" ht="93.75" customHeight="1" x14ac:dyDescent="0.25">
      <c r="A20" s="29">
        <v>11</v>
      </c>
      <c r="B20" s="16" t="s">
        <v>90</v>
      </c>
      <c r="C20" s="16" t="s">
        <v>21</v>
      </c>
      <c r="D20" s="16" t="s">
        <v>91</v>
      </c>
      <c r="E20" s="16" t="s">
        <v>92</v>
      </c>
      <c r="F20" s="18" t="s">
        <v>93</v>
      </c>
      <c r="G20" s="18" t="s">
        <v>94</v>
      </c>
      <c r="H20" s="18" t="s">
        <v>95</v>
      </c>
      <c r="I20" s="16" t="s">
        <v>96</v>
      </c>
      <c r="J20" s="16" t="s">
        <v>97</v>
      </c>
      <c r="K20" s="30">
        <v>3</v>
      </c>
      <c r="L20" s="16" t="s">
        <v>97</v>
      </c>
      <c r="M20" s="1"/>
      <c r="N20" s="1"/>
      <c r="O20" s="1"/>
      <c r="P20" s="1"/>
      <c r="Q20" s="1"/>
      <c r="R20" s="1"/>
      <c r="S20" s="1"/>
      <c r="T20" s="1"/>
      <c r="U20" s="1"/>
      <c r="V20" s="1"/>
      <c r="W20" s="1"/>
      <c r="X20" s="1"/>
      <c r="Y20" s="1"/>
      <c r="Z20" s="1"/>
      <c r="AA20" s="1"/>
      <c r="AB20" s="1"/>
      <c r="AC20" s="1"/>
      <c r="AD20" s="1"/>
      <c r="AE20" s="1"/>
    </row>
    <row r="21" spans="1:31" ht="96" customHeight="1" x14ac:dyDescent="0.25">
      <c r="A21" s="29">
        <v>12</v>
      </c>
      <c r="B21" s="16" t="s">
        <v>98</v>
      </c>
      <c r="C21" s="16" t="s">
        <v>21</v>
      </c>
      <c r="D21" s="16" t="s">
        <v>99</v>
      </c>
      <c r="E21" s="16"/>
      <c r="F21" s="16" t="s">
        <v>100</v>
      </c>
      <c r="G21" s="16" t="s">
        <v>101</v>
      </c>
      <c r="H21" s="16" t="s">
        <v>102</v>
      </c>
      <c r="I21" s="16" t="s">
        <v>103</v>
      </c>
      <c r="J21" s="118" t="s">
        <v>104</v>
      </c>
      <c r="K21" s="24">
        <v>3</v>
      </c>
      <c r="L21" s="120" t="s">
        <v>104</v>
      </c>
      <c r="M21" s="1"/>
      <c r="N21" s="1"/>
      <c r="O21" s="1"/>
      <c r="P21" s="1"/>
      <c r="Q21" s="1"/>
      <c r="R21" s="1"/>
      <c r="S21" s="1"/>
      <c r="T21" s="1"/>
      <c r="U21" s="1"/>
      <c r="V21" s="1"/>
      <c r="W21" s="1"/>
      <c r="X21" s="1"/>
      <c r="Y21" s="1"/>
      <c r="Z21" s="1"/>
      <c r="AA21" s="1"/>
      <c r="AB21" s="1"/>
      <c r="AC21" s="1"/>
      <c r="AD21" s="1"/>
      <c r="AE21" s="1"/>
    </row>
    <row r="22" spans="1:31" ht="95.25" customHeight="1" x14ac:dyDescent="0.25">
      <c r="A22" s="29">
        <v>13</v>
      </c>
      <c r="B22" s="18" t="s">
        <v>105</v>
      </c>
      <c r="C22" s="16" t="s">
        <v>106</v>
      </c>
      <c r="D22" s="22" t="s">
        <v>107</v>
      </c>
      <c r="E22" s="23"/>
      <c r="F22" s="18" t="s">
        <v>108</v>
      </c>
      <c r="G22" s="16" t="s">
        <v>109</v>
      </c>
      <c r="H22" s="16" t="s">
        <v>110</v>
      </c>
      <c r="I22" s="16" t="s">
        <v>111</v>
      </c>
      <c r="J22" s="16" t="s">
        <v>112</v>
      </c>
      <c r="K22" s="24">
        <v>2</v>
      </c>
      <c r="L22" s="16" t="s">
        <v>111</v>
      </c>
      <c r="M22" s="31"/>
      <c r="N22" s="31"/>
      <c r="O22" s="31"/>
      <c r="P22" s="31"/>
      <c r="Q22" s="31"/>
      <c r="R22" s="31"/>
      <c r="S22" s="31"/>
      <c r="T22" s="31"/>
      <c r="U22" s="31"/>
      <c r="V22" s="31"/>
      <c r="W22" s="31"/>
      <c r="X22" s="31"/>
      <c r="Y22" s="31"/>
      <c r="Z22" s="31"/>
      <c r="AA22" s="31"/>
      <c r="AB22" s="31"/>
      <c r="AC22" s="31"/>
      <c r="AD22" s="31"/>
      <c r="AE22" s="31"/>
    </row>
    <row r="23" spans="1:31" ht="79.5" customHeight="1" x14ac:dyDescent="0.25">
      <c r="A23" s="29">
        <v>14</v>
      </c>
      <c r="B23" s="16" t="s">
        <v>113</v>
      </c>
      <c r="C23" s="16" t="s">
        <v>106</v>
      </c>
      <c r="D23" s="16" t="s">
        <v>114</v>
      </c>
      <c r="E23" s="16"/>
      <c r="F23" s="18" t="s">
        <v>115</v>
      </c>
      <c r="G23" s="16" t="s">
        <v>116</v>
      </c>
      <c r="H23" s="16" t="s">
        <v>117</v>
      </c>
      <c r="I23" s="16" t="s">
        <v>118</v>
      </c>
      <c r="J23" s="16" t="s">
        <v>119</v>
      </c>
      <c r="K23" s="30">
        <v>3</v>
      </c>
      <c r="L23" s="16" t="s">
        <v>119</v>
      </c>
      <c r="M23" s="1"/>
      <c r="N23" s="1"/>
      <c r="O23" s="1"/>
      <c r="P23" s="1"/>
      <c r="Q23" s="1"/>
      <c r="R23" s="1"/>
      <c r="S23" s="1"/>
      <c r="T23" s="1"/>
      <c r="U23" s="1"/>
      <c r="V23" s="1"/>
      <c r="W23" s="1"/>
      <c r="X23" s="1"/>
      <c r="Y23" s="1"/>
      <c r="Z23" s="1"/>
      <c r="AA23" s="1"/>
      <c r="AB23" s="1"/>
      <c r="AC23" s="1"/>
      <c r="AD23" s="1"/>
      <c r="AE23" s="1"/>
    </row>
    <row r="24" spans="1:31" ht="74.25" customHeight="1" x14ac:dyDescent="0.25">
      <c r="A24" s="29">
        <v>15</v>
      </c>
      <c r="B24" s="16" t="s">
        <v>120</v>
      </c>
      <c r="C24" s="16" t="s">
        <v>21</v>
      </c>
      <c r="D24" s="20" t="s">
        <v>121</v>
      </c>
      <c r="E24" s="16"/>
      <c r="F24" s="16" t="s">
        <v>122</v>
      </c>
      <c r="G24" s="16" t="s">
        <v>123</v>
      </c>
      <c r="H24" s="16" t="s">
        <v>124</v>
      </c>
      <c r="I24" s="16" t="s">
        <v>125</v>
      </c>
      <c r="J24" s="16" t="s">
        <v>126</v>
      </c>
      <c r="K24" s="24">
        <v>3</v>
      </c>
      <c r="L24" s="16" t="s">
        <v>126</v>
      </c>
      <c r="M24" s="1"/>
      <c r="N24" s="1"/>
      <c r="O24" s="1"/>
      <c r="P24" s="1"/>
      <c r="Q24" s="1"/>
      <c r="R24" s="1"/>
      <c r="S24" s="1"/>
      <c r="T24" s="1"/>
      <c r="U24" s="1"/>
      <c r="V24" s="1"/>
      <c r="W24" s="1"/>
      <c r="X24" s="1"/>
      <c r="Y24" s="1"/>
      <c r="Z24" s="1"/>
      <c r="AA24" s="1"/>
      <c r="AB24" s="1"/>
      <c r="AC24" s="1"/>
      <c r="AD24" s="1"/>
      <c r="AE24" s="1"/>
    </row>
    <row r="25" spans="1:31" ht="84" customHeight="1" x14ac:dyDescent="0.25">
      <c r="A25" s="29">
        <v>16</v>
      </c>
      <c r="B25" s="16" t="s">
        <v>127</v>
      </c>
      <c r="C25" s="16" t="s">
        <v>21</v>
      </c>
      <c r="D25" s="16" t="s">
        <v>128</v>
      </c>
      <c r="E25" s="32"/>
      <c r="F25" s="16" t="s">
        <v>129</v>
      </c>
      <c r="G25" s="16" t="s">
        <v>130</v>
      </c>
      <c r="H25" s="16" t="s">
        <v>131</v>
      </c>
      <c r="I25" s="16" t="s">
        <v>132</v>
      </c>
      <c r="J25" s="16" t="s">
        <v>133</v>
      </c>
      <c r="K25" s="24">
        <v>3</v>
      </c>
      <c r="L25" s="16" t="s">
        <v>133</v>
      </c>
      <c r="M25" s="33"/>
      <c r="N25" s="33"/>
      <c r="O25" s="33"/>
      <c r="P25" s="33"/>
      <c r="Q25" s="33"/>
      <c r="R25" s="33"/>
      <c r="S25" s="33"/>
      <c r="T25" s="33"/>
      <c r="U25" s="33"/>
      <c r="V25" s="33"/>
      <c r="W25" s="33"/>
      <c r="X25" s="33"/>
      <c r="Y25" s="33"/>
      <c r="Z25" s="33"/>
      <c r="AA25" s="33"/>
      <c r="AB25" s="33"/>
      <c r="AC25" s="33"/>
      <c r="AD25" s="33"/>
      <c r="AE25" s="33"/>
    </row>
    <row r="26" spans="1:31" ht="84" customHeight="1" x14ac:dyDescent="0.25">
      <c r="A26" s="29">
        <v>17</v>
      </c>
      <c r="B26" s="16" t="s">
        <v>134</v>
      </c>
      <c r="C26" s="16" t="s">
        <v>21</v>
      </c>
      <c r="D26" s="20" t="s">
        <v>135</v>
      </c>
      <c r="E26" s="32"/>
      <c r="F26" s="16" t="s">
        <v>136</v>
      </c>
      <c r="G26" s="16" t="s">
        <v>137</v>
      </c>
      <c r="H26" s="16" t="s">
        <v>138</v>
      </c>
      <c r="I26" s="16" t="s">
        <v>139</v>
      </c>
      <c r="J26" s="16" t="s">
        <v>140</v>
      </c>
      <c r="K26" s="24">
        <v>0</v>
      </c>
      <c r="L26" s="116" t="s">
        <v>408</v>
      </c>
      <c r="M26" s="33"/>
      <c r="N26" s="33"/>
      <c r="O26" s="33"/>
      <c r="P26" s="33"/>
      <c r="Q26" s="33"/>
      <c r="R26" s="33"/>
      <c r="S26" s="33"/>
      <c r="T26" s="33"/>
      <c r="U26" s="33"/>
      <c r="V26" s="33"/>
      <c r="W26" s="33"/>
      <c r="X26" s="33"/>
      <c r="Y26" s="33"/>
      <c r="Z26" s="33"/>
      <c r="AA26" s="33"/>
      <c r="AB26" s="33"/>
      <c r="AC26" s="33"/>
      <c r="AD26" s="33"/>
      <c r="AE26" s="33"/>
    </row>
    <row r="27" spans="1:31" ht="79.5" customHeight="1" x14ac:dyDescent="0.25">
      <c r="A27" s="29">
        <v>18</v>
      </c>
      <c r="B27" s="16" t="s">
        <v>141</v>
      </c>
      <c r="C27" s="16" t="s">
        <v>57</v>
      </c>
      <c r="D27" s="16" t="s">
        <v>142</v>
      </c>
      <c r="E27" s="16"/>
      <c r="F27" s="16" t="s">
        <v>143</v>
      </c>
      <c r="G27" s="16" t="s">
        <v>144</v>
      </c>
      <c r="H27" s="16" t="s">
        <v>145</v>
      </c>
      <c r="I27" s="16" t="s">
        <v>146</v>
      </c>
      <c r="J27" s="16" t="s">
        <v>147</v>
      </c>
      <c r="K27" s="24">
        <v>0</v>
      </c>
      <c r="L27" s="119" t="s">
        <v>409</v>
      </c>
      <c r="M27" s="1"/>
      <c r="N27" s="1"/>
      <c r="O27" s="1"/>
      <c r="P27" s="1"/>
      <c r="Q27" s="1"/>
      <c r="R27" s="1"/>
      <c r="S27" s="1"/>
      <c r="T27" s="1"/>
      <c r="U27" s="1"/>
      <c r="V27" s="1"/>
      <c r="W27" s="1"/>
      <c r="X27" s="1"/>
      <c r="Y27" s="1"/>
      <c r="Z27" s="1"/>
      <c r="AA27" s="1"/>
      <c r="AB27" s="1"/>
      <c r="AC27" s="1"/>
      <c r="AD27" s="1"/>
      <c r="AE27" s="1"/>
    </row>
    <row r="28" spans="1:31" ht="72.75" customHeight="1" x14ac:dyDescent="0.25">
      <c r="A28" s="34" t="s">
        <v>92</v>
      </c>
      <c r="B28" s="18" t="s">
        <v>148</v>
      </c>
      <c r="C28" s="18" t="s">
        <v>57</v>
      </c>
      <c r="D28" s="18" t="s">
        <v>149</v>
      </c>
      <c r="E28" s="18"/>
      <c r="F28" s="18" t="s">
        <v>150</v>
      </c>
      <c r="G28" s="18" t="s">
        <v>151</v>
      </c>
      <c r="H28" s="174" t="s">
        <v>152</v>
      </c>
      <c r="I28" s="172"/>
      <c r="J28" s="175"/>
      <c r="K28" s="35">
        <v>0</v>
      </c>
      <c r="L28" s="121" t="s">
        <v>409</v>
      </c>
      <c r="M28" s="1"/>
      <c r="N28" s="1"/>
      <c r="O28" s="1"/>
      <c r="P28" s="1"/>
      <c r="Q28" s="1"/>
      <c r="R28" s="1"/>
      <c r="S28" s="1"/>
      <c r="T28" s="1"/>
      <c r="U28" s="1"/>
      <c r="V28" s="1"/>
      <c r="W28" s="1"/>
      <c r="X28" s="1"/>
      <c r="Y28" s="1"/>
      <c r="Z28" s="1"/>
      <c r="AA28" s="1"/>
      <c r="AB28" s="1"/>
      <c r="AC28" s="1"/>
      <c r="AD28" s="1"/>
      <c r="AE28" s="1"/>
    </row>
    <row r="29" spans="1:31" ht="73.5" customHeight="1" x14ac:dyDescent="0.25">
      <c r="A29" s="29">
        <v>19</v>
      </c>
      <c r="B29" s="16" t="s">
        <v>153</v>
      </c>
      <c r="C29" s="16" t="s">
        <v>57</v>
      </c>
      <c r="D29" s="16" t="s">
        <v>154</v>
      </c>
      <c r="E29" s="16"/>
      <c r="F29" s="16" t="s">
        <v>155</v>
      </c>
      <c r="G29" s="18" t="s">
        <v>151</v>
      </c>
      <c r="H29" s="27" t="s">
        <v>156</v>
      </c>
      <c r="I29" s="27" t="s">
        <v>157</v>
      </c>
      <c r="J29" s="27" t="s">
        <v>158</v>
      </c>
      <c r="K29" s="24">
        <v>0</v>
      </c>
      <c r="L29" s="122" t="s">
        <v>409</v>
      </c>
      <c r="M29" s="1"/>
      <c r="N29" s="1"/>
      <c r="O29" s="1"/>
      <c r="P29" s="1"/>
      <c r="Q29" s="1"/>
      <c r="R29" s="1"/>
      <c r="S29" s="1"/>
      <c r="T29" s="1"/>
      <c r="U29" s="1"/>
      <c r="V29" s="1"/>
      <c r="W29" s="1"/>
      <c r="X29" s="1"/>
      <c r="Y29" s="1"/>
      <c r="Z29" s="1"/>
      <c r="AA29" s="1"/>
      <c r="AB29" s="1"/>
      <c r="AC29" s="1"/>
      <c r="AD29" s="1"/>
      <c r="AE29" s="1"/>
    </row>
    <row r="30" spans="1:31" ht="62.25" customHeight="1" x14ac:dyDescent="0.25">
      <c r="A30" s="29">
        <v>20</v>
      </c>
      <c r="B30" s="16" t="s">
        <v>159</v>
      </c>
      <c r="C30" s="16" t="s">
        <v>57</v>
      </c>
      <c r="D30" s="16" t="s">
        <v>160</v>
      </c>
      <c r="E30" s="16"/>
      <c r="F30" s="16" t="s">
        <v>161</v>
      </c>
      <c r="G30" s="18" t="s">
        <v>151</v>
      </c>
      <c r="H30" s="27" t="s">
        <v>156</v>
      </c>
      <c r="I30" s="27" t="s">
        <v>157</v>
      </c>
      <c r="J30" s="27" t="s">
        <v>158</v>
      </c>
      <c r="K30" s="24">
        <v>0</v>
      </c>
      <c r="L30" s="122" t="s">
        <v>409</v>
      </c>
      <c r="M30" s="1"/>
      <c r="N30" s="1"/>
      <c r="O30" s="1"/>
      <c r="P30" s="1"/>
      <c r="Q30" s="1"/>
      <c r="R30" s="1"/>
      <c r="S30" s="1"/>
      <c r="T30" s="1"/>
      <c r="U30" s="1"/>
      <c r="V30" s="1"/>
      <c r="W30" s="1"/>
      <c r="X30" s="1"/>
      <c r="Y30" s="1"/>
      <c r="Z30" s="1"/>
      <c r="AA30" s="1"/>
      <c r="AB30" s="1"/>
      <c r="AC30" s="1"/>
      <c r="AD30" s="1"/>
      <c r="AE30" s="1"/>
    </row>
    <row r="31" spans="1:31" ht="79.5" customHeight="1" x14ac:dyDescent="0.25">
      <c r="A31" s="29">
        <v>21</v>
      </c>
      <c r="B31" s="16" t="s">
        <v>162</v>
      </c>
      <c r="C31" s="16" t="s">
        <v>57</v>
      </c>
      <c r="D31" s="16" t="s">
        <v>163</v>
      </c>
      <c r="E31" s="16"/>
      <c r="F31" s="16" t="s">
        <v>164</v>
      </c>
      <c r="G31" s="16" t="s">
        <v>165</v>
      </c>
      <c r="H31" s="27" t="s">
        <v>166</v>
      </c>
      <c r="I31" s="27" t="s">
        <v>167</v>
      </c>
      <c r="J31" s="27" t="s">
        <v>168</v>
      </c>
      <c r="K31" s="24">
        <v>0</v>
      </c>
      <c r="L31" s="122" t="s">
        <v>409</v>
      </c>
      <c r="M31" s="1"/>
      <c r="N31" s="1"/>
      <c r="O31" s="1"/>
      <c r="P31" s="1"/>
      <c r="Q31" s="1"/>
      <c r="R31" s="1"/>
      <c r="S31" s="1"/>
      <c r="T31" s="1"/>
      <c r="U31" s="1"/>
      <c r="V31" s="1"/>
      <c r="W31" s="1"/>
      <c r="X31" s="1"/>
      <c r="Y31" s="1"/>
      <c r="Z31" s="1"/>
      <c r="AA31" s="1"/>
      <c r="AB31" s="1"/>
      <c r="AC31" s="1"/>
      <c r="AD31" s="1"/>
      <c r="AE31" s="1"/>
    </row>
    <row r="32" spans="1:31" ht="15.75" customHeight="1" x14ac:dyDescent="0.25">
      <c r="A32" s="176" t="s">
        <v>169</v>
      </c>
      <c r="B32" s="172"/>
      <c r="C32" s="172"/>
      <c r="D32" s="172"/>
      <c r="E32" s="172"/>
      <c r="F32" s="172"/>
      <c r="G32" s="172"/>
      <c r="H32" s="172"/>
      <c r="I32" s="172"/>
      <c r="J32" s="172"/>
      <c r="K32" s="172"/>
      <c r="L32" s="173"/>
      <c r="M32" s="1"/>
      <c r="N32" s="1"/>
      <c r="O32" s="1"/>
      <c r="P32" s="1"/>
      <c r="Q32" s="1"/>
      <c r="R32" s="1"/>
      <c r="S32" s="1"/>
      <c r="T32" s="1"/>
      <c r="U32" s="1"/>
      <c r="V32" s="1"/>
      <c r="W32" s="1"/>
      <c r="X32" s="1"/>
      <c r="Y32" s="1"/>
      <c r="Z32" s="1"/>
      <c r="AA32" s="1"/>
      <c r="AB32" s="1"/>
      <c r="AC32" s="1"/>
      <c r="AD32" s="1"/>
      <c r="AE32" s="1"/>
    </row>
    <row r="33" spans="1:31" ht="87" customHeight="1" x14ac:dyDescent="0.25">
      <c r="A33" s="15">
        <v>22</v>
      </c>
      <c r="B33" s="16" t="s">
        <v>170</v>
      </c>
      <c r="C33" s="16" t="s">
        <v>57</v>
      </c>
      <c r="D33" s="16" t="s">
        <v>171</v>
      </c>
      <c r="E33" s="17"/>
      <c r="F33" s="16" t="s">
        <v>172</v>
      </c>
      <c r="G33" s="16" t="s">
        <v>173</v>
      </c>
      <c r="H33" s="16" t="s">
        <v>174</v>
      </c>
      <c r="I33" s="16" t="s">
        <v>175</v>
      </c>
      <c r="J33" s="16" t="s">
        <v>176</v>
      </c>
      <c r="K33" s="24">
        <v>0</v>
      </c>
      <c r="L33" s="123" t="s">
        <v>409</v>
      </c>
      <c r="M33" s="161"/>
      <c r="N33" s="152"/>
      <c r="O33" s="152"/>
      <c r="P33" s="152"/>
      <c r="Q33" s="152"/>
      <c r="R33" s="152"/>
      <c r="S33" s="152"/>
      <c r="T33" s="152"/>
      <c r="U33" s="152"/>
      <c r="V33" s="152"/>
      <c r="W33" s="153"/>
      <c r="X33" s="162"/>
      <c r="Y33" s="152"/>
      <c r="Z33" s="152"/>
      <c r="AA33" s="152"/>
      <c r="AB33" s="152"/>
      <c r="AC33" s="152"/>
      <c r="AD33" s="152"/>
      <c r="AE33" s="163"/>
    </row>
    <row r="34" spans="1:31" ht="87" customHeight="1" x14ac:dyDescent="0.25">
      <c r="A34" s="15">
        <v>23</v>
      </c>
      <c r="B34" s="16" t="s">
        <v>177</v>
      </c>
      <c r="C34" s="16" t="s">
        <v>57</v>
      </c>
      <c r="D34" s="16" t="s">
        <v>178</v>
      </c>
      <c r="E34" s="17"/>
      <c r="F34" s="16" t="s">
        <v>179</v>
      </c>
      <c r="G34" s="16" t="s">
        <v>180</v>
      </c>
      <c r="H34" s="16" t="s">
        <v>181</v>
      </c>
      <c r="I34" s="16" t="s">
        <v>182</v>
      </c>
      <c r="J34" s="16" t="s">
        <v>183</v>
      </c>
      <c r="K34" s="24">
        <v>0</v>
      </c>
      <c r="L34" s="119" t="s">
        <v>409</v>
      </c>
      <c r="M34" s="1"/>
      <c r="N34" s="1"/>
      <c r="O34" s="1"/>
      <c r="P34" s="1"/>
      <c r="Q34" s="1"/>
      <c r="R34" s="1"/>
      <c r="S34" s="1"/>
      <c r="T34" s="1"/>
      <c r="U34" s="1"/>
      <c r="V34" s="1"/>
      <c r="W34" s="1"/>
      <c r="X34" s="1"/>
      <c r="Y34" s="1"/>
      <c r="Z34" s="1"/>
      <c r="AA34" s="1"/>
      <c r="AB34" s="1"/>
      <c r="AC34" s="1"/>
      <c r="AD34" s="1"/>
      <c r="AE34" s="1"/>
    </row>
    <row r="35" spans="1:31" ht="101.25" customHeight="1" x14ac:dyDescent="0.25">
      <c r="A35" s="15">
        <v>24</v>
      </c>
      <c r="B35" s="16" t="s">
        <v>184</v>
      </c>
      <c r="C35" s="16" t="s">
        <v>21</v>
      </c>
      <c r="D35" s="16" t="s">
        <v>185</v>
      </c>
      <c r="E35" s="17"/>
      <c r="F35" s="16" t="s">
        <v>186</v>
      </c>
      <c r="G35" s="16" t="s">
        <v>187</v>
      </c>
      <c r="H35" s="16" t="s">
        <v>188</v>
      </c>
      <c r="I35" s="16" t="s">
        <v>189</v>
      </c>
      <c r="J35" s="16" t="s">
        <v>190</v>
      </c>
      <c r="K35" s="24">
        <v>3</v>
      </c>
      <c r="L35" s="16" t="s">
        <v>190</v>
      </c>
      <c r="M35" s="1"/>
      <c r="N35" s="1"/>
      <c r="O35" s="1"/>
      <c r="P35" s="1"/>
      <c r="Q35" s="1"/>
      <c r="R35" s="1"/>
      <c r="S35" s="1"/>
      <c r="T35" s="1"/>
      <c r="U35" s="1"/>
      <c r="V35" s="1"/>
      <c r="W35" s="1"/>
      <c r="X35" s="1"/>
      <c r="Y35" s="1"/>
      <c r="Z35" s="1"/>
      <c r="AA35" s="1"/>
      <c r="AB35" s="1"/>
      <c r="AC35" s="1"/>
      <c r="AD35" s="1"/>
      <c r="AE35" s="1"/>
    </row>
    <row r="36" spans="1:31" ht="132" hidden="1" customHeight="1" x14ac:dyDescent="0.25">
      <c r="A36" s="15">
        <v>18</v>
      </c>
      <c r="B36" s="18" t="s">
        <v>191</v>
      </c>
      <c r="C36" s="16" t="s">
        <v>192</v>
      </c>
      <c r="D36" s="18" t="s">
        <v>193</v>
      </c>
      <c r="E36" s="23"/>
      <c r="F36" s="18" t="s">
        <v>194</v>
      </c>
      <c r="G36" s="18" t="s">
        <v>195</v>
      </c>
      <c r="H36" s="18" t="s">
        <v>196</v>
      </c>
      <c r="I36" s="18" t="s">
        <v>197</v>
      </c>
      <c r="J36" s="18" t="s">
        <v>198</v>
      </c>
      <c r="K36" s="24"/>
      <c r="L36" s="36"/>
      <c r="M36" s="37"/>
      <c r="N36" s="37"/>
      <c r="O36" s="37"/>
      <c r="P36" s="37"/>
      <c r="Q36" s="37"/>
      <c r="R36" s="37"/>
      <c r="S36" s="37"/>
      <c r="T36" s="37"/>
      <c r="U36" s="37"/>
      <c r="V36" s="37"/>
      <c r="W36" s="37"/>
      <c r="X36" s="37"/>
      <c r="Y36" s="37"/>
      <c r="Z36" s="37"/>
      <c r="AA36" s="37"/>
      <c r="AB36" s="37"/>
      <c r="AC36" s="37"/>
      <c r="AD36" s="37"/>
      <c r="AE36" s="37"/>
    </row>
    <row r="37" spans="1:31" ht="15.75" customHeight="1" x14ac:dyDescent="0.25">
      <c r="A37" s="177" t="s">
        <v>199</v>
      </c>
      <c r="B37" s="172"/>
      <c r="C37" s="172"/>
      <c r="D37" s="172"/>
      <c r="E37" s="172"/>
      <c r="F37" s="172"/>
      <c r="G37" s="175"/>
      <c r="H37" s="38"/>
      <c r="I37" s="38"/>
      <c r="J37" s="38"/>
      <c r="K37" s="39"/>
      <c r="L37" s="40"/>
      <c r="M37" s="1"/>
      <c r="N37" s="1"/>
      <c r="O37" s="1"/>
      <c r="P37" s="1"/>
      <c r="Q37" s="1"/>
      <c r="R37" s="1"/>
      <c r="S37" s="1"/>
      <c r="T37" s="1"/>
      <c r="U37" s="1"/>
      <c r="V37" s="1"/>
      <c r="W37" s="1"/>
      <c r="X37" s="1"/>
      <c r="Y37" s="1"/>
      <c r="Z37" s="1"/>
      <c r="AA37" s="1"/>
      <c r="AB37" s="1"/>
      <c r="AC37" s="1"/>
      <c r="AD37" s="1"/>
      <c r="AE37" s="1"/>
    </row>
    <row r="38" spans="1:31" ht="79.5" customHeight="1" x14ac:dyDescent="0.25">
      <c r="A38" s="29">
        <v>25</v>
      </c>
      <c r="B38" s="16" t="s">
        <v>200</v>
      </c>
      <c r="C38" s="16" t="s">
        <v>21</v>
      </c>
      <c r="D38" s="16" t="s">
        <v>201</v>
      </c>
      <c r="E38" s="17"/>
      <c r="F38" s="16" t="s">
        <v>202</v>
      </c>
      <c r="G38" s="16" t="s">
        <v>203</v>
      </c>
      <c r="H38" s="16" t="s">
        <v>204</v>
      </c>
      <c r="I38" s="16" t="s">
        <v>205</v>
      </c>
      <c r="J38" s="16" t="s">
        <v>206</v>
      </c>
      <c r="K38" s="24">
        <v>0</v>
      </c>
      <c r="L38" s="120" t="s">
        <v>408</v>
      </c>
      <c r="M38" s="1"/>
      <c r="N38" s="1"/>
      <c r="O38" s="1"/>
      <c r="P38" s="1"/>
      <c r="Q38" s="1"/>
      <c r="R38" s="1"/>
      <c r="S38" s="1"/>
      <c r="T38" s="1"/>
      <c r="U38" s="1"/>
      <c r="V38" s="1"/>
      <c r="W38" s="1"/>
      <c r="X38" s="1"/>
      <c r="Y38" s="1"/>
      <c r="Z38" s="1"/>
      <c r="AA38" s="1"/>
      <c r="AB38" s="1"/>
      <c r="AC38" s="1"/>
      <c r="AD38" s="1"/>
      <c r="AE38" s="1"/>
    </row>
    <row r="39" spans="1:31" ht="15.75" customHeight="1" x14ac:dyDescent="0.25">
      <c r="A39" s="178" t="s">
        <v>207</v>
      </c>
      <c r="B39" s="172"/>
      <c r="C39" s="172"/>
      <c r="D39" s="175"/>
      <c r="E39" s="41"/>
      <c r="F39" s="41"/>
      <c r="G39" s="41"/>
      <c r="H39" s="41"/>
      <c r="I39" s="41"/>
      <c r="J39" s="41"/>
      <c r="K39" s="39"/>
      <c r="L39" s="40"/>
      <c r="M39" s="1"/>
      <c r="N39" s="1"/>
      <c r="O39" s="1"/>
      <c r="P39" s="1"/>
      <c r="Q39" s="1"/>
      <c r="R39" s="1"/>
      <c r="S39" s="1"/>
      <c r="T39" s="1"/>
      <c r="U39" s="1"/>
      <c r="V39" s="1"/>
      <c r="W39" s="1"/>
      <c r="X39" s="1"/>
      <c r="Y39" s="1"/>
      <c r="Z39" s="1"/>
      <c r="AA39" s="1"/>
      <c r="AB39" s="1"/>
      <c r="AC39" s="1"/>
      <c r="AD39" s="1"/>
      <c r="AE39" s="1"/>
    </row>
    <row r="40" spans="1:31" ht="119.25" customHeight="1" x14ac:dyDescent="0.25">
      <c r="A40" s="15">
        <v>26</v>
      </c>
      <c r="B40" s="16" t="s">
        <v>208</v>
      </c>
      <c r="C40" s="16" t="s">
        <v>21</v>
      </c>
      <c r="D40" s="42"/>
      <c r="E40" s="42"/>
      <c r="F40" s="16" t="s">
        <v>209</v>
      </c>
      <c r="G40" s="16" t="s">
        <v>210</v>
      </c>
      <c r="H40" s="16" t="s">
        <v>211</v>
      </c>
      <c r="I40" s="16" t="s">
        <v>212</v>
      </c>
      <c r="J40" s="16" t="s">
        <v>213</v>
      </c>
      <c r="K40" s="24">
        <v>2</v>
      </c>
      <c r="L40" s="118" t="s">
        <v>410</v>
      </c>
      <c r="M40" s="1"/>
      <c r="N40" s="1"/>
      <c r="O40" s="1"/>
      <c r="P40" s="1"/>
      <c r="Q40" s="1"/>
      <c r="R40" s="1"/>
      <c r="S40" s="1"/>
      <c r="T40" s="1"/>
      <c r="U40" s="1"/>
      <c r="V40" s="1"/>
      <c r="W40" s="1"/>
      <c r="X40" s="1"/>
      <c r="Y40" s="1"/>
      <c r="Z40" s="1"/>
      <c r="AA40" s="1"/>
      <c r="AB40" s="1"/>
      <c r="AC40" s="1"/>
      <c r="AD40" s="1"/>
      <c r="AE40" s="1"/>
    </row>
    <row r="41" spans="1:31" ht="173.25" customHeight="1" x14ac:dyDescent="0.25">
      <c r="A41" s="43">
        <v>27</v>
      </c>
      <c r="B41" s="44" t="s">
        <v>214</v>
      </c>
      <c r="C41" s="44" t="s">
        <v>21</v>
      </c>
      <c r="D41" s="45" t="s">
        <v>215</v>
      </c>
      <c r="E41" s="44" t="s">
        <v>92</v>
      </c>
      <c r="F41" s="44" t="s">
        <v>216</v>
      </c>
      <c r="G41" s="44" t="s">
        <v>217</v>
      </c>
      <c r="H41" s="44" t="s">
        <v>218</v>
      </c>
      <c r="I41" s="44" t="s">
        <v>219</v>
      </c>
      <c r="J41" s="44" t="s">
        <v>220</v>
      </c>
      <c r="K41" s="46">
        <v>3</v>
      </c>
      <c r="L41" s="124" t="s">
        <v>411</v>
      </c>
      <c r="M41" s="33"/>
      <c r="N41" s="33"/>
      <c r="O41" s="33"/>
      <c r="P41" s="33"/>
      <c r="Q41" s="33"/>
      <c r="R41" s="33"/>
      <c r="S41" s="33"/>
      <c r="T41" s="33"/>
      <c r="U41" s="33"/>
      <c r="V41" s="33"/>
      <c r="W41" s="33"/>
      <c r="X41" s="33"/>
      <c r="Y41" s="33"/>
      <c r="Z41" s="33"/>
      <c r="AA41" s="33"/>
      <c r="AB41" s="33"/>
      <c r="AC41" s="33"/>
      <c r="AD41" s="33"/>
      <c r="AE41" s="33"/>
    </row>
    <row r="42" spans="1:31" ht="15.75" customHeight="1" x14ac:dyDescent="0.25">
      <c r="A42" s="47" t="s">
        <v>221</v>
      </c>
      <c r="B42" s="48"/>
      <c r="C42" s="48"/>
      <c r="D42" s="48"/>
      <c r="E42" s="48"/>
      <c r="F42" s="48"/>
      <c r="G42" s="48"/>
      <c r="H42" s="48"/>
      <c r="I42" s="48"/>
      <c r="J42" s="48"/>
      <c r="K42" s="49"/>
      <c r="L42" s="50"/>
      <c r="M42" s="1"/>
      <c r="N42" s="1"/>
      <c r="O42" s="1"/>
      <c r="P42" s="1"/>
      <c r="Q42" s="1"/>
      <c r="R42" s="1"/>
      <c r="S42" s="1"/>
      <c r="T42" s="1"/>
      <c r="U42" s="1"/>
      <c r="V42" s="1"/>
      <c r="W42" s="1"/>
      <c r="X42" s="1"/>
      <c r="Y42" s="1"/>
      <c r="Z42" s="1"/>
      <c r="AA42" s="1"/>
      <c r="AB42" s="1"/>
      <c r="AC42" s="1"/>
      <c r="AD42" s="1"/>
      <c r="AE42" s="1"/>
    </row>
    <row r="43" spans="1:31" ht="129" customHeight="1" x14ac:dyDescent="0.25">
      <c r="A43" s="51">
        <v>28</v>
      </c>
      <c r="B43" s="52" t="s">
        <v>222</v>
      </c>
      <c r="C43" s="52" t="s">
        <v>21</v>
      </c>
      <c r="D43" s="53"/>
      <c r="E43" s="53"/>
      <c r="F43" s="52" t="s">
        <v>223</v>
      </c>
      <c r="G43" s="52" t="s">
        <v>224</v>
      </c>
      <c r="H43" s="52" t="s">
        <v>225</v>
      </c>
      <c r="I43" s="52" t="s">
        <v>226</v>
      </c>
      <c r="J43" s="52" t="s">
        <v>227</v>
      </c>
      <c r="K43" s="49">
        <v>2</v>
      </c>
      <c r="L43" s="125" t="s">
        <v>412</v>
      </c>
      <c r="M43" s="1"/>
      <c r="N43" s="1"/>
      <c r="O43" s="1"/>
      <c r="P43" s="1"/>
      <c r="Q43" s="1"/>
      <c r="R43" s="1"/>
      <c r="S43" s="1"/>
      <c r="T43" s="1"/>
      <c r="U43" s="1"/>
      <c r="V43" s="1"/>
      <c r="W43" s="1"/>
      <c r="X43" s="1"/>
      <c r="Y43" s="1"/>
      <c r="Z43" s="1"/>
      <c r="AA43" s="1"/>
      <c r="AB43" s="1"/>
      <c r="AC43" s="1"/>
      <c r="AD43" s="1"/>
      <c r="AE43" s="1"/>
    </row>
    <row r="44" spans="1:31" ht="15.75" customHeight="1" x14ac:dyDescent="0.25">
      <c r="A44" s="179" t="s">
        <v>228</v>
      </c>
      <c r="B44" s="152"/>
      <c r="C44" s="152"/>
      <c r="D44" s="163"/>
      <c r="E44" s="54"/>
      <c r="F44" s="54"/>
      <c r="G44" s="54"/>
      <c r="H44" s="54"/>
      <c r="I44" s="54"/>
      <c r="J44" s="54"/>
      <c r="K44" s="49"/>
      <c r="L44" s="50"/>
      <c r="M44" s="1"/>
      <c r="N44" s="1"/>
      <c r="O44" s="1"/>
      <c r="P44" s="1"/>
      <c r="Q44" s="1"/>
      <c r="R44" s="1"/>
      <c r="S44" s="1"/>
      <c r="T44" s="1"/>
      <c r="U44" s="1"/>
      <c r="V44" s="1"/>
      <c r="W44" s="1"/>
      <c r="X44" s="1"/>
      <c r="Y44" s="1"/>
      <c r="Z44" s="1"/>
      <c r="AA44" s="1"/>
      <c r="AB44" s="1"/>
      <c r="AC44" s="1"/>
      <c r="AD44" s="1"/>
      <c r="AE44" s="1"/>
    </row>
    <row r="45" spans="1:31" ht="79.5" customHeight="1" x14ac:dyDescent="0.25">
      <c r="A45" s="55">
        <v>29</v>
      </c>
      <c r="B45" s="56" t="s">
        <v>229</v>
      </c>
      <c r="C45" s="52" t="s">
        <v>21</v>
      </c>
      <c r="D45" s="57"/>
      <c r="E45" s="57"/>
      <c r="F45" s="58" t="s">
        <v>230</v>
      </c>
      <c r="G45" s="58" t="s">
        <v>231</v>
      </c>
      <c r="H45" s="52" t="s">
        <v>232</v>
      </c>
      <c r="I45" s="52" t="s">
        <v>233</v>
      </c>
      <c r="J45" s="52" t="s">
        <v>234</v>
      </c>
      <c r="K45" s="49">
        <v>3</v>
      </c>
      <c r="L45" s="52" t="s">
        <v>234</v>
      </c>
      <c r="M45" s="1"/>
      <c r="N45" s="1"/>
      <c r="O45" s="1"/>
      <c r="P45" s="1"/>
      <c r="Q45" s="1"/>
      <c r="R45" s="1"/>
      <c r="S45" s="1"/>
      <c r="T45" s="1"/>
      <c r="U45" s="1"/>
      <c r="V45" s="1"/>
      <c r="W45" s="1"/>
      <c r="X45" s="1"/>
      <c r="Y45" s="1"/>
      <c r="Z45" s="1"/>
      <c r="AA45" s="1"/>
      <c r="AB45" s="1"/>
      <c r="AC45" s="1"/>
      <c r="AD45" s="1"/>
      <c r="AE45" s="1"/>
    </row>
    <row r="46" spans="1:31" ht="65.25" customHeight="1" x14ac:dyDescent="0.25">
      <c r="A46" s="55">
        <v>30</v>
      </c>
      <c r="B46" s="56" t="s">
        <v>235</v>
      </c>
      <c r="C46" s="52" t="s">
        <v>21</v>
      </c>
      <c r="D46" s="57"/>
      <c r="E46" s="57"/>
      <c r="F46" s="59" t="s">
        <v>236</v>
      </c>
      <c r="G46" s="59" t="s">
        <v>237</v>
      </c>
      <c r="H46" s="52" t="s">
        <v>238</v>
      </c>
      <c r="I46" s="52" t="s">
        <v>239</v>
      </c>
      <c r="J46" s="52" t="s">
        <v>240</v>
      </c>
      <c r="K46" s="49">
        <v>3</v>
      </c>
      <c r="L46" s="52" t="s">
        <v>240</v>
      </c>
      <c r="M46" s="1"/>
      <c r="N46" s="1"/>
      <c r="O46" s="1"/>
      <c r="P46" s="1"/>
      <c r="Q46" s="1"/>
      <c r="R46" s="1"/>
      <c r="S46" s="1"/>
      <c r="T46" s="1"/>
      <c r="U46" s="1"/>
      <c r="V46" s="1"/>
      <c r="W46" s="1"/>
      <c r="X46" s="1"/>
      <c r="Y46" s="1"/>
      <c r="Z46" s="1"/>
      <c r="AA46" s="1"/>
      <c r="AB46" s="1"/>
      <c r="AC46" s="1"/>
      <c r="AD46" s="1"/>
      <c r="AE46" s="1"/>
    </row>
    <row r="47" spans="1:31" ht="78" customHeight="1" x14ac:dyDescent="0.25">
      <c r="A47" s="60">
        <v>31</v>
      </c>
      <c r="B47" s="59" t="s">
        <v>241</v>
      </c>
      <c r="C47" s="59" t="s">
        <v>21</v>
      </c>
      <c r="D47" s="61"/>
      <c r="E47" s="61"/>
      <c r="F47" s="59" t="s">
        <v>242</v>
      </c>
      <c r="G47" s="59" t="s">
        <v>243</v>
      </c>
      <c r="H47" s="59" t="s">
        <v>232</v>
      </c>
      <c r="I47" s="59" t="s">
        <v>244</v>
      </c>
      <c r="J47" s="59" t="s">
        <v>245</v>
      </c>
      <c r="K47" s="62">
        <v>3</v>
      </c>
      <c r="L47" s="59" t="s">
        <v>245</v>
      </c>
      <c r="M47" s="63"/>
      <c r="N47" s="63"/>
      <c r="O47" s="63"/>
      <c r="P47" s="63"/>
      <c r="Q47" s="63"/>
      <c r="R47" s="63"/>
      <c r="S47" s="63"/>
      <c r="T47" s="63"/>
      <c r="U47" s="63"/>
      <c r="V47" s="63"/>
      <c r="W47" s="63"/>
      <c r="X47" s="63"/>
      <c r="Y47" s="63"/>
      <c r="Z47" s="63"/>
      <c r="AA47" s="63"/>
      <c r="AB47" s="63"/>
      <c r="AC47" s="63"/>
      <c r="AD47" s="63"/>
      <c r="AE47" s="63"/>
    </row>
    <row r="48" spans="1:31" ht="81.75" customHeight="1" x14ac:dyDescent="0.25">
      <c r="A48" s="55">
        <v>32</v>
      </c>
      <c r="B48" s="52" t="s">
        <v>246</v>
      </c>
      <c r="C48" s="52" t="s">
        <v>21</v>
      </c>
      <c r="D48" s="57"/>
      <c r="E48" s="57"/>
      <c r="F48" s="58" t="s">
        <v>247</v>
      </c>
      <c r="G48" s="59" t="s">
        <v>248</v>
      </c>
      <c r="H48" s="59" t="s">
        <v>249</v>
      </c>
      <c r="I48" s="59" t="s">
        <v>250</v>
      </c>
      <c r="J48" s="59" t="s">
        <v>251</v>
      </c>
      <c r="K48" s="49">
        <v>3</v>
      </c>
      <c r="L48" s="59" t="s">
        <v>251</v>
      </c>
      <c r="M48" s="1"/>
      <c r="N48" s="1"/>
      <c r="O48" s="1"/>
      <c r="P48" s="1"/>
      <c r="Q48" s="1"/>
      <c r="R48" s="1"/>
      <c r="S48" s="1"/>
      <c r="T48" s="1"/>
      <c r="U48" s="1"/>
      <c r="V48" s="1"/>
      <c r="W48" s="1"/>
      <c r="X48" s="1"/>
      <c r="Y48" s="1"/>
      <c r="Z48" s="1"/>
      <c r="AA48" s="1"/>
      <c r="AB48" s="1"/>
      <c r="AC48" s="1"/>
      <c r="AD48" s="1"/>
      <c r="AE48" s="1"/>
    </row>
    <row r="49" spans="1:31" ht="80.25" customHeight="1" x14ac:dyDescent="0.25">
      <c r="A49" s="55">
        <v>33</v>
      </c>
      <c r="B49" s="64" t="s">
        <v>252</v>
      </c>
      <c r="C49" s="52" t="s">
        <v>21</v>
      </c>
      <c r="D49" s="57"/>
      <c r="E49" s="57"/>
      <c r="F49" s="52" t="s">
        <v>253</v>
      </c>
      <c r="G49" s="58" t="s">
        <v>254</v>
      </c>
      <c r="H49" s="52" t="s">
        <v>255</v>
      </c>
      <c r="I49" s="52" t="s">
        <v>256</v>
      </c>
      <c r="J49" s="52" t="s">
        <v>257</v>
      </c>
      <c r="K49" s="49">
        <v>2</v>
      </c>
      <c r="L49" s="52" t="s">
        <v>256</v>
      </c>
      <c r="M49" s="1"/>
      <c r="N49" s="1"/>
      <c r="O49" s="1"/>
      <c r="P49" s="1"/>
      <c r="Q49" s="1"/>
      <c r="R49" s="1"/>
      <c r="S49" s="1"/>
      <c r="T49" s="1"/>
      <c r="U49" s="1"/>
      <c r="V49" s="1"/>
      <c r="W49" s="1"/>
      <c r="X49" s="1"/>
      <c r="Y49" s="1"/>
      <c r="Z49" s="1"/>
      <c r="AA49" s="1"/>
      <c r="AB49" s="1"/>
      <c r="AC49" s="1"/>
      <c r="AD49" s="1"/>
      <c r="AE49" s="1"/>
    </row>
    <row r="50" spans="1:31" ht="59.25" customHeight="1" x14ac:dyDescent="0.25">
      <c r="A50" s="65">
        <v>34</v>
      </c>
      <c r="B50" s="52" t="s">
        <v>258</v>
      </c>
      <c r="C50" s="52" t="s">
        <v>21</v>
      </c>
      <c r="D50" s="66"/>
      <c r="E50" s="67"/>
      <c r="F50" s="68" t="s">
        <v>92</v>
      </c>
      <c r="G50" s="58" t="s">
        <v>259</v>
      </c>
      <c r="H50" s="69" t="s">
        <v>260</v>
      </c>
      <c r="I50" s="52" t="s">
        <v>261</v>
      </c>
      <c r="J50" s="52" t="s">
        <v>262</v>
      </c>
      <c r="K50" s="70">
        <v>3</v>
      </c>
      <c r="L50" s="52" t="s">
        <v>262</v>
      </c>
      <c r="M50" s="1"/>
      <c r="N50" s="1"/>
      <c r="O50" s="1"/>
      <c r="P50" s="1"/>
      <c r="Q50" s="1"/>
      <c r="R50" s="1"/>
      <c r="S50" s="1"/>
      <c r="T50" s="1"/>
      <c r="U50" s="1"/>
      <c r="V50" s="1"/>
      <c r="W50" s="1"/>
      <c r="X50" s="1"/>
      <c r="Y50" s="1"/>
      <c r="Z50" s="1"/>
      <c r="AA50" s="1"/>
      <c r="AB50" s="1"/>
      <c r="AC50" s="1"/>
      <c r="AD50" s="1"/>
      <c r="AE50" s="1"/>
    </row>
    <row r="51" spans="1:31" ht="15.75" customHeight="1" x14ac:dyDescent="0.3">
      <c r="A51" s="71"/>
      <c r="B51" s="72" t="s">
        <v>263</v>
      </c>
      <c r="C51" s="72"/>
      <c r="D51" s="72"/>
      <c r="E51" s="72"/>
      <c r="F51" s="73"/>
      <c r="G51" s="73"/>
      <c r="H51" s="73"/>
      <c r="I51" s="180" t="s">
        <v>264</v>
      </c>
      <c r="J51" s="153"/>
      <c r="K51" s="74">
        <f>SUM(K9:K35)</f>
        <v>45</v>
      </c>
      <c r="L51" s="75"/>
      <c r="M51" s="1"/>
      <c r="N51" s="1"/>
      <c r="O51" s="1"/>
      <c r="P51" s="1"/>
      <c r="Q51" s="1"/>
      <c r="R51" s="1"/>
      <c r="S51" s="1"/>
      <c r="T51" s="1"/>
      <c r="U51" s="1"/>
      <c r="V51" s="1"/>
      <c r="W51" s="1"/>
      <c r="X51" s="1"/>
      <c r="Y51" s="1"/>
      <c r="Z51" s="1"/>
      <c r="AA51" s="1"/>
      <c r="AB51" s="1"/>
      <c r="AC51" s="1"/>
      <c r="AD51" s="1"/>
      <c r="AE51" s="1"/>
    </row>
    <row r="52" spans="1:31" ht="15.75" customHeight="1" x14ac:dyDescent="0.3">
      <c r="A52" s="71"/>
      <c r="B52" s="72" t="s">
        <v>265</v>
      </c>
      <c r="C52" s="72"/>
      <c r="D52" s="72"/>
      <c r="E52" s="72"/>
      <c r="F52" s="73"/>
      <c r="G52" s="73"/>
      <c r="H52" s="73"/>
      <c r="I52" s="180" t="s">
        <v>266</v>
      </c>
      <c r="J52" s="153"/>
      <c r="K52" s="74">
        <f>SUM(K38:K50)</f>
        <v>24</v>
      </c>
      <c r="L52" s="75"/>
      <c r="M52" s="1"/>
      <c r="N52" s="1"/>
      <c r="O52" s="1"/>
      <c r="P52" s="1"/>
      <c r="Q52" s="1"/>
      <c r="R52" s="1"/>
      <c r="S52" s="1"/>
      <c r="T52" s="1"/>
      <c r="U52" s="1"/>
      <c r="V52" s="1"/>
      <c r="W52" s="1"/>
      <c r="X52" s="1"/>
      <c r="Y52" s="1"/>
      <c r="Z52" s="1"/>
      <c r="AA52" s="1"/>
      <c r="AB52" s="1"/>
      <c r="AC52" s="1"/>
      <c r="AD52" s="1"/>
      <c r="AE52" s="1"/>
    </row>
    <row r="53" spans="1:31" ht="15.75" customHeight="1" x14ac:dyDescent="0.35">
      <c r="A53" s="76"/>
      <c r="B53" s="164" t="s">
        <v>267</v>
      </c>
      <c r="C53" s="165"/>
      <c r="D53" s="165"/>
      <c r="E53" s="165"/>
      <c r="F53" s="165"/>
      <c r="G53" s="165"/>
      <c r="H53" s="165"/>
      <c r="I53" s="165"/>
      <c r="J53" s="166"/>
      <c r="K53" s="77">
        <f>K52+K51</f>
        <v>69</v>
      </c>
      <c r="L53" s="78"/>
      <c r="M53" s="1"/>
      <c r="N53" s="1"/>
      <c r="O53" s="1"/>
      <c r="P53" s="1"/>
      <c r="Q53" s="1"/>
      <c r="R53" s="1"/>
      <c r="S53" s="1"/>
      <c r="T53" s="1"/>
      <c r="U53" s="1"/>
      <c r="V53" s="1"/>
      <c r="W53" s="1"/>
      <c r="X53" s="1"/>
      <c r="Y53" s="1"/>
      <c r="Z53" s="1"/>
      <c r="AA53" s="1"/>
      <c r="AB53" s="1"/>
      <c r="AC53" s="1"/>
      <c r="AD53" s="1"/>
      <c r="AE53" s="1"/>
    </row>
    <row r="54" spans="1:31" ht="15.75" customHeight="1" x14ac:dyDescent="0.25">
      <c r="A54" s="79"/>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79"/>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79"/>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79"/>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79"/>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79"/>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21.75" customHeight="1" x14ac:dyDescent="0.25">
      <c r="A60" s="79"/>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79"/>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79"/>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7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79"/>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79"/>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79"/>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79"/>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79"/>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7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79"/>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79"/>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79"/>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79"/>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79"/>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79"/>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79"/>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79"/>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79"/>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79"/>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79"/>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79"/>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79"/>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79"/>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79"/>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79"/>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79"/>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7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79"/>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79"/>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79"/>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79"/>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79"/>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79"/>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79"/>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79"/>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79"/>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79"/>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79"/>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79"/>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79"/>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79"/>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79"/>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79"/>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79"/>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79"/>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79"/>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79"/>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79"/>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79"/>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79"/>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79"/>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79"/>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79"/>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79"/>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79"/>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79"/>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79"/>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79"/>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79"/>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79"/>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79"/>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79"/>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79"/>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79"/>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79"/>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79"/>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79"/>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79"/>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79"/>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79"/>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79"/>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79"/>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79"/>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79"/>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79"/>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79"/>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79"/>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79"/>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79"/>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79"/>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79"/>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79"/>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79"/>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79"/>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79"/>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79"/>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79"/>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79"/>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79"/>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79"/>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79"/>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79"/>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79"/>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79"/>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79"/>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79"/>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79"/>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79"/>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79"/>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79"/>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79"/>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79"/>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79"/>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79"/>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79"/>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79"/>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79"/>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79"/>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79"/>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79"/>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79"/>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79"/>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79"/>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79"/>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79"/>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79"/>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79"/>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79"/>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79"/>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79"/>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79"/>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79"/>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79"/>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79"/>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79"/>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79"/>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79"/>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79"/>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79"/>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79"/>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79"/>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79"/>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79"/>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79"/>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79"/>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79"/>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79"/>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79"/>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79"/>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79"/>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79"/>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79"/>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79"/>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79"/>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79"/>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79"/>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79"/>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79"/>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79"/>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79"/>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79"/>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79"/>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79"/>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79"/>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79"/>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79"/>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79"/>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79"/>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79"/>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79"/>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79"/>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79"/>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79"/>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79"/>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79"/>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79"/>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79"/>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79"/>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79"/>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79"/>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79"/>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79"/>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79"/>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79"/>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79"/>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79"/>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79"/>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79"/>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79"/>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79"/>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79"/>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79"/>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79"/>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79"/>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79"/>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79"/>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79"/>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79"/>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79"/>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79"/>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79"/>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79"/>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79"/>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79"/>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79"/>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79"/>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79"/>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79"/>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79"/>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79"/>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79"/>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79"/>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79"/>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79"/>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79"/>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79"/>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79"/>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79"/>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79"/>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79"/>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79"/>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79"/>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79"/>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79"/>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79"/>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79"/>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79"/>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79"/>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79"/>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79"/>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79"/>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79"/>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79"/>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79"/>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79"/>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79"/>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79"/>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79"/>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79"/>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79"/>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79"/>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79"/>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79"/>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79"/>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79"/>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79"/>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79"/>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79"/>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79"/>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79"/>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79"/>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79"/>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79"/>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79"/>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79"/>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79"/>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79"/>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79"/>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79"/>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79"/>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79"/>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79"/>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79"/>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79"/>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79"/>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79"/>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79"/>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79"/>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79"/>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79"/>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79"/>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79"/>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79"/>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79"/>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79"/>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79"/>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79"/>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79"/>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79"/>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79"/>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79"/>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79"/>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79"/>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79"/>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79"/>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79"/>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79"/>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79"/>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79"/>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79"/>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79"/>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79"/>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79"/>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79"/>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79"/>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79"/>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79"/>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79"/>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79"/>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79"/>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79"/>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79"/>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79"/>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79"/>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79"/>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79"/>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79"/>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79"/>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79"/>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79"/>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79"/>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79"/>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79"/>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79"/>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79"/>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79"/>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79"/>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79"/>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79"/>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79"/>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79"/>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79"/>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79"/>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79"/>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79"/>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79"/>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79"/>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79"/>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79"/>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79"/>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79"/>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79"/>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79"/>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79"/>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79"/>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79"/>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79"/>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79"/>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79"/>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79"/>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79"/>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79"/>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79"/>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79"/>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79"/>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79"/>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79"/>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79"/>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79"/>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79"/>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79"/>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79"/>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79"/>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79"/>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79"/>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79"/>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79"/>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79"/>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79"/>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79"/>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79"/>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79"/>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79"/>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79"/>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79"/>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79"/>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79"/>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79"/>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79"/>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79"/>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79"/>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79"/>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79"/>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79"/>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79"/>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79"/>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79"/>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79"/>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79"/>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79"/>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79"/>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79"/>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79"/>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79"/>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79"/>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79"/>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79"/>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79"/>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79"/>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79"/>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79"/>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79"/>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79"/>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79"/>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79"/>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79"/>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79"/>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79"/>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79"/>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79"/>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79"/>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79"/>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79"/>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79"/>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79"/>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79"/>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79"/>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79"/>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79"/>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79"/>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79"/>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79"/>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79"/>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79"/>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79"/>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79"/>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79"/>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79"/>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79"/>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79"/>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79"/>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79"/>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79"/>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79"/>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79"/>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79"/>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79"/>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79"/>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79"/>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79"/>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79"/>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79"/>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79"/>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79"/>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79"/>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79"/>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79"/>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79"/>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79"/>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79"/>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79"/>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79"/>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79"/>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79"/>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79"/>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79"/>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79"/>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79"/>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79"/>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79"/>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79"/>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79"/>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79"/>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79"/>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79"/>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79"/>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79"/>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79"/>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79"/>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79"/>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79"/>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79"/>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79"/>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79"/>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79"/>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79"/>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79"/>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79"/>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79"/>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79"/>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79"/>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79"/>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79"/>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79"/>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79"/>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79"/>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79"/>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79"/>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79"/>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79"/>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79"/>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79"/>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79"/>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79"/>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79"/>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79"/>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79"/>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79"/>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79"/>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79"/>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79"/>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79"/>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79"/>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79"/>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79"/>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79"/>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79"/>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79"/>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79"/>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79"/>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79"/>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79"/>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79"/>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79"/>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79"/>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79"/>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79"/>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79"/>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79"/>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79"/>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79"/>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79"/>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79"/>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79"/>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79"/>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79"/>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79"/>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79"/>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79"/>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79"/>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79"/>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79"/>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79"/>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79"/>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79"/>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79"/>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79"/>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79"/>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79"/>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79"/>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79"/>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79"/>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79"/>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79"/>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79"/>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79"/>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79"/>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79"/>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79"/>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79"/>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79"/>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79"/>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79"/>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79"/>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79"/>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79"/>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79"/>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79"/>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79"/>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79"/>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79"/>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79"/>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79"/>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79"/>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79"/>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79"/>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79"/>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79"/>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79"/>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79"/>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79"/>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79"/>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79"/>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79"/>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79"/>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79"/>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79"/>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79"/>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79"/>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79"/>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79"/>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79"/>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79"/>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79"/>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79"/>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79"/>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79"/>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79"/>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79"/>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79"/>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79"/>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79"/>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79"/>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79"/>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79"/>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79"/>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79"/>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79"/>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79"/>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79"/>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79"/>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79"/>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79"/>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79"/>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79"/>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79"/>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79"/>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79"/>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79"/>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79"/>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79"/>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79"/>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79"/>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79"/>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79"/>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79"/>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79"/>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79"/>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79"/>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79"/>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79"/>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79"/>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79"/>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79"/>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79"/>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79"/>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79"/>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79"/>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79"/>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79"/>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79"/>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79"/>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79"/>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79"/>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79"/>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79"/>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79"/>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79"/>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79"/>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79"/>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79"/>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79"/>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79"/>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79"/>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79"/>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79"/>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79"/>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79"/>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79"/>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79"/>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79"/>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79"/>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79"/>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79"/>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79"/>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79"/>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79"/>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79"/>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79"/>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79"/>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79"/>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79"/>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79"/>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79"/>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79"/>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79"/>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79"/>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79"/>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79"/>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79"/>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79"/>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79"/>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79"/>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79"/>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79"/>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79"/>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79"/>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79"/>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79"/>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79"/>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79"/>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79"/>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79"/>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79"/>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79"/>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79"/>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79"/>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79"/>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79"/>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79"/>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79"/>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79"/>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79"/>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79"/>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79"/>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79"/>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79"/>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79"/>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79"/>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79"/>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79"/>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79"/>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79"/>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79"/>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79"/>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79"/>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79"/>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79"/>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79"/>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79"/>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79"/>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79"/>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79"/>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79"/>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79"/>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79"/>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79"/>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79"/>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79"/>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79"/>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79"/>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79"/>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79"/>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79"/>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79"/>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79"/>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79"/>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79"/>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79"/>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79"/>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79"/>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79"/>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79"/>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79"/>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79"/>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79"/>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79"/>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79"/>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79"/>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79"/>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79"/>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79"/>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79"/>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79"/>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79"/>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79"/>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79"/>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79"/>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79"/>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79"/>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79"/>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79"/>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79"/>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79"/>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79"/>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79"/>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79"/>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79"/>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79"/>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79"/>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79"/>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79"/>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79"/>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79"/>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79"/>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79"/>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79"/>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79"/>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79"/>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79"/>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79"/>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79"/>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79"/>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79"/>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79"/>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79"/>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79"/>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79"/>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79"/>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79"/>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79"/>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79"/>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79"/>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79"/>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79"/>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79"/>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79"/>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79"/>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79"/>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79"/>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79"/>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79"/>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79"/>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79"/>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79"/>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79"/>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79"/>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79"/>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79"/>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79"/>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79"/>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79"/>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79"/>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79"/>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79"/>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79"/>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79"/>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79"/>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79"/>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79"/>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79"/>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79"/>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79"/>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79"/>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79"/>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79"/>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79"/>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79"/>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79"/>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79"/>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79"/>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79"/>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79"/>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79"/>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79"/>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79"/>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79"/>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79"/>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79"/>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79"/>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79"/>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79"/>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79"/>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79"/>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79"/>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79"/>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79"/>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79"/>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79"/>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79"/>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79"/>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79"/>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79"/>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79"/>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79"/>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79"/>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79"/>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79"/>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79"/>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79"/>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79"/>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79"/>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79"/>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79"/>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79"/>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79"/>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79"/>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79"/>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79"/>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79"/>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79"/>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79"/>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79"/>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79"/>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79"/>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79"/>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79"/>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79"/>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79"/>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79"/>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79"/>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79"/>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79"/>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79"/>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79"/>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79"/>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79"/>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79"/>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79"/>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79"/>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79"/>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79"/>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79"/>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79"/>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79"/>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79"/>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79"/>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79"/>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79"/>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79"/>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79"/>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79"/>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79"/>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79"/>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79"/>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79"/>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79"/>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79"/>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79"/>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79"/>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79"/>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79"/>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79"/>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79"/>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79"/>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79"/>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79"/>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79"/>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79"/>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79"/>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79"/>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79"/>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79"/>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79"/>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79"/>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79"/>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79"/>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79"/>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79"/>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79"/>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79"/>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79"/>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79"/>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79"/>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79"/>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79"/>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79"/>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79"/>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79"/>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79"/>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79"/>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79"/>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79"/>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79"/>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79"/>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79"/>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79"/>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79"/>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79"/>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79"/>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79"/>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79"/>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79"/>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79"/>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79"/>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79"/>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79"/>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79"/>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79"/>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79"/>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79"/>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79"/>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79"/>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79"/>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79"/>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79"/>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79"/>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79"/>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79"/>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7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7">
    <mergeCell ref="M33:W33"/>
    <mergeCell ref="X33:AE33"/>
    <mergeCell ref="B53:J53"/>
    <mergeCell ref="A7:L7"/>
    <mergeCell ref="A8:G8"/>
    <mergeCell ref="A19:L19"/>
    <mergeCell ref="H28:J28"/>
    <mergeCell ref="A32:L32"/>
    <mergeCell ref="A37:G37"/>
    <mergeCell ref="A39:D39"/>
    <mergeCell ref="A44:D44"/>
    <mergeCell ref="I51:J51"/>
    <mergeCell ref="I52:J52"/>
    <mergeCell ref="K4:K6"/>
    <mergeCell ref="L4:L6"/>
    <mergeCell ref="A1:L1"/>
    <mergeCell ref="A2:E2"/>
    <mergeCell ref="F2:G2"/>
    <mergeCell ref="H2:J2"/>
    <mergeCell ref="A3:L3"/>
    <mergeCell ref="A4:A5"/>
    <mergeCell ref="B4:B5"/>
    <mergeCell ref="C4:C5"/>
    <mergeCell ref="E4:E5"/>
    <mergeCell ref="F4:F5"/>
    <mergeCell ref="G4:G5"/>
    <mergeCell ref="H4:J4"/>
  </mergeCells>
  <printOptions horizontalCentered="1"/>
  <pageMargins left="0.19685039370078741" right="0.19685039370078741" top="0.19685039370078741" bottom="0.19685039370078741" header="0" footer="0"/>
  <pageSetup paperSize="9" orientation="landscape" r:id="rId1"/>
  <colBreaks count="1" manualBreakCount="1">
    <brk id="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8" workbookViewId="0">
      <selection activeCell="E20" sqref="E20"/>
    </sheetView>
  </sheetViews>
  <sheetFormatPr defaultColWidth="14.42578125" defaultRowHeight="15" customHeight="1" x14ac:dyDescent="0.25"/>
  <cols>
    <col min="1" max="1" width="7.7109375" customWidth="1"/>
    <col min="2" max="2" width="50.7109375" customWidth="1"/>
    <col min="3" max="3" width="39.140625" customWidth="1"/>
    <col min="4" max="4" width="19.140625" customWidth="1"/>
    <col min="5" max="5" width="13.5703125" customWidth="1"/>
    <col min="6" max="6" width="16.42578125" customWidth="1"/>
    <col min="7" max="7" width="15" customWidth="1"/>
    <col min="8" max="26" width="8.7109375" customWidth="1"/>
  </cols>
  <sheetData>
    <row r="1" spans="1:26" ht="20.25" x14ac:dyDescent="0.25">
      <c r="A1" s="184" t="s">
        <v>417</v>
      </c>
      <c r="B1" s="152"/>
      <c r="C1" s="152"/>
      <c r="D1" s="152"/>
      <c r="E1" s="152"/>
      <c r="F1" s="152"/>
      <c r="G1" s="153"/>
      <c r="H1" s="80"/>
      <c r="I1" s="80"/>
      <c r="J1" s="80"/>
      <c r="K1" s="80"/>
      <c r="L1" s="80"/>
      <c r="M1" s="80"/>
      <c r="N1" s="80"/>
      <c r="O1" s="80"/>
      <c r="P1" s="80"/>
      <c r="Q1" s="80"/>
      <c r="R1" s="80"/>
      <c r="S1" s="80"/>
      <c r="T1" s="80"/>
      <c r="U1" s="80"/>
      <c r="V1" s="80"/>
      <c r="W1" s="80"/>
      <c r="X1" s="80"/>
      <c r="Y1" s="80"/>
      <c r="Z1" s="80"/>
    </row>
    <row r="2" spans="1:26" ht="18.75" x14ac:dyDescent="0.3">
      <c r="A2" s="185" t="s">
        <v>414</v>
      </c>
      <c r="B2" s="152"/>
      <c r="C2" s="153"/>
      <c r="D2" s="185" t="s">
        <v>415</v>
      </c>
      <c r="E2" s="153"/>
      <c r="F2" s="185" t="s">
        <v>416</v>
      </c>
      <c r="G2" s="153"/>
      <c r="H2" s="4"/>
      <c r="I2" s="4"/>
      <c r="J2" s="4"/>
      <c r="K2" s="4"/>
      <c r="L2" s="4"/>
      <c r="M2" s="4"/>
      <c r="N2" s="4"/>
      <c r="O2" s="4"/>
      <c r="P2" s="4"/>
      <c r="Q2" s="4"/>
      <c r="R2" s="4"/>
      <c r="S2" s="4"/>
      <c r="T2" s="4"/>
      <c r="U2" s="4"/>
      <c r="V2" s="4"/>
      <c r="W2" s="4"/>
      <c r="X2" s="4"/>
      <c r="Y2" s="4"/>
      <c r="Z2" s="4"/>
    </row>
    <row r="3" spans="1:26" ht="22.5" x14ac:dyDescent="0.3">
      <c r="A3" s="186" t="s">
        <v>268</v>
      </c>
      <c r="B3" s="152"/>
      <c r="C3" s="152"/>
      <c r="D3" s="152"/>
      <c r="E3" s="152"/>
      <c r="F3" s="152"/>
      <c r="G3" s="153"/>
      <c r="H3" s="80"/>
      <c r="I3" s="80"/>
      <c r="J3" s="80"/>
      <c r="K3" s="80"/>
      <c r="L3" s="80"/>
      <c r="M3" s="80"/>
      <c r="N3" s="80"/>
      <c r="O3" s="80"/>
      <c r="P3" s="80"/>
      <c r="Q3" s="80"/>
      <c r="R3" s="80"/>
      <c r="S3" s="80"/>
      <c r="T3" s="80"/>
      <c r="U3" s="80"/>
      <c r="V3" s="80"/>
      <c r="W3" s="80"/>
      <c r="X3" s="80"/>
      <c r="Y3" s="80"/>
      <c r="Z3" s="80"/>
    </row>
    <row r="4" spans="1:26" ht="18.75" customHeight="1" x14ac:dyDescent="0.25">
      <c r="A4" s="183" t="s">
        <v>5</v>
      </c>
      <c r="B4" s="182" t="s">
        <v>6</v>
      </c>
      <c r="C4" s="187" t="s">
        <v>269</v>
      </c>
      <c r="D4" s="182" t="s">
        <v>270</v>
      </c>
      <c r="E4" s="182" t="s">
        <v>271</v>
      </c>
      <c r="F4" s="182" t="s">
        <v>14</v>
      </c>
      <c r="G4" s="182" t="s">
        <v>272</v>
      </c>
      <c r="H4" s="80"/>
      <c r="I4" s="80"/>
      <c r="J4" s="80"/>
      <c r="K4" s="80"/>
      <c r="L4" s="80"/>
      <c r="M4" s="80"/>
      <c r="N4" s="80"/>
      <c r="O4" s="80"/>
      <c r="P4" s="80"/>
      <c r="Q4" s="80"/>
      <c r="R4" s="80"/>
      <c r="S4" s="80"/>
      <c r="T4" s="80"/>
      <c r="U4" s="80"/>
      <c r="V4" s="80"/>
      <c r="W4" s="80"/>
      <c r="X4" s="80"/>
      <c r="Y4" s="80"/>
      <c r="Z4" s="80"/>
    </row>
    <row r="5" spans="1:26" ht="18.75" customHeight="1" x14ac:dyDescent="0.25">
      <c r="A5" s="144"/>
      <c r="B5" s="144"/>
      <c r="C5" s="144"/>
      <c r="D5" s="144"/>
      <c r="E5" s="144"/>
      <c r="F5" s="144"/>
      <c r="G5" s="144"/>
      <c r="H5" s="80"/>
      <c r="I5" s="80"/>
      <c r="J5" s="80"/>
      <c r="K5" s="80"/>
      <c r="L5" s="80"/>
      <c r="M5" s="80"/>
      <c r="N5" s="80"/>
      <c r="O5" s="80"/>
      <c r="P5" s="80"/>
      <c r="Q5" s="80"/>
      <c r="R5" s="80"/>
      <c r="S5" s="80"/>
      <c r="T5" s="80"/>
      <c r="U5" s="80"/>
      <c r="V5" s="80"/>
      <c r="W5" s="80"/>
      <c r="X5" s="80"/>
      <c r="Y5" s="80"/>
      <c r="Z5" s="80"/>
    </row>
    <row r="6" spans="1:26" ht="99.75" customHeight="1" x14ac:dyDescent="0.25">
      <c r="A6" s="126">
        <v>1</v>
      </c>
      <c r="B6" s="127" t="s">
        <v>273</v>
      </c>
      <c r="C6" s="128" t="s">
        <v>274</v>
      </c>
      <c r="D6" s="52" t="s">
        <v>275</v>
      </c>
      <c r="E6" s="81">
        <v>1</v>
      </c>
      <c r="F6" s="132" t="s">
        <v>413</v>
      </c>
      <c r="G6" s="82" t="s">
        <v>92</v>
      </c>
      <c r="H6" s="80"/>
      <c r="I6" s="80"/>
      <c r="J6" s="80"/>
      <c r="K6" s="80"/>
      <c r="L6" s="80"/>
      <c r="M6" s="80"/>
      <c r="N6" s="80"/>
      <c r="O6" s="80"/>
      <c r="P6" s="80"/>
      <c r="Q6" s="80"/>
      <c r="R6" s="80"/>
      <c r="S6" s="80"/>
      <c r="T6" s="80"/>
      <c r="U6" s="80"/>
      <c r="V6" s="80"/>
      <c r="W6" s="80"/>
      <c r="X6" s="80"/>
      <c r="Y6" s="80"/>
      <c r="Z6" s="80"/>
    </row>
    <row r="7" spans="1:26" ht="77.25" customHeight="1" x14ac:dyDescent="0.25">
      <c r="A7" s="126">
        <v>2</v>
      </c>
      <c r="B7" s="127" t="s">
        <v>276</v>
      </c>
      <c r="C7" s="129" t="s">
        <v>277</v>
      </c>
      <c r="D7" s="52" t="s">
        <v>278</v>
      </c>
      <c r="E7" s="81">
        <v>1</v>
      </c>
      <c r="F7" s="133" t="s">
        <v>418</v>
      </c>
      <c r="G7" s="134" t="s">
        <v>419</v>
      </c>
      <c r="H7" s="80"/>
      <c r="I7" s="80"/>
      <c r="J7" s="80"/>
      <c r="K7" s="80"/>
      <c r="L7" s="80"/>
      <c r="M7" s="80"/>
      <c r="N7" s="80"/>
      <c r="O7" s="80"/>
      <c r="P7" s="80"/>
      <c r="Q7" s="80"/>
      <c r="R7" s="80"/>
      <c r="S7" s="80"/>
      <c r="T7" s="80"/>
      <c r="U7" s="80"/>
      <c r="V7" s="80"/>
      <c r="W7" s="80"/>
      <c r="X7" s="80"/>
      <c r="Y7" s="80"/>
      <c r="Z7" s="80"/>
    </row>
    <row r="8" spans="1:26" ht="77.25" customHeight="1" x14ac:dyDescent="0.25">
      <c r="A8" s="126">
        <v>3</v>
      </c>
      <c r="B8" s="127" t="s">
        <v>279</v>
      </c>
      <c r="C8" s="129" t="s">
        <v>280</v>
      </c>
      <c r="D8" s="52" t="s">
        <v>281</v>
      </c>
      <c r="E8" s="81">
        <v>1</v>
      </c>
      <c r="F8" s="133" t="s">
        <v>420</v>
      </c>
      <c r="G8" s="83"/>
      <c r="H8" s="80"/>
      <c r="I8" s="80"/>
      <c r="J8" s="80"/>
      <c r="K8" s="80"/>
      <c r="L8" s="80"/>
      <c r="M8" s="80"/>
      <c r="N8" s="80"/>
      <c r="O8" s="80"/>
      <c r="P8" s="80"/>
      <c r="Q8" s="80"/>
      <c r="R8" s="80"/>
      <c r="S8" s="80"/>
      <c r="T8" s="80"/>
      <c r="U8" s="80"/>
      <c r="V8" s="80"/>
      <c r="W8" s="80"/>
      <c r="X8" s="80"/>
      <c r="Y8" s="80"/>
      <c r="Z8" s="80"/>
    </row>
    <row r="9" spans="1:26" ht="77.25" customHeight="1" x14ac:dyDescent="0.25">
      <c r="A9" s="126">
        <v>4</v>
      </c>
      <c r="B9" s="130" t="s">
        <v>282</v>
      </c>
      <c r="C9" s="129" t="s">
        <v>283</v>
      </c>
      <c r="D9" s="52" t="s">
        <v>284</v>
      </c>
      <c r="E9" s="81">
        <v>1</v>
      </c>
      <c r="F9" s="132" t="s">
        <v>421</v>
      </c>
      <c r="G9" s="83"/>
      <c r="H9" s="80"/>
      <c r="I9" s="80"/>
      <c r="J9" s="80"/>
      <c r="K9" s="80"/>
      <c r="L9" s="80"/>
      <c r="M9" s="80"/>
      <c r="N9" s="80"/>
      <c r="O9" s="80"/>
      <c r="P9" s="80"/>
      <c r="Q9" s="80"/>
      <c r="R9" s="80"/>
      <c r="S9" s="80"/>
      <c r="T9" s="80"/>
      <c r="U9" s="80"/>
      <c r="V9" s="80"/>
      <c r="W9" s="80"/>
      <c r="X9" s="80"/>
      <c r="Y9" s="80"/>
      <c r="Z9" s="80"/>
    </row>
    <row r="10" spans="1:26" ht="77.25" customHeight="1" x14ac:dyDescent="0.25">
      <c r="A10" s="126">
        <v>5</v>
      </c>
      <c r="B10" s="127" t="s">
        <v>285</v>
      </c>
      <c r="C10" s="129" t="s">
        <v>286</v>
      </c>
      <c r="D10" s="52" t="s">
        <v>284</v>
      </c>
      <c r="E10" s="81">
        <v>1</v>
      </c>
      <c r="F10" s="132" t="s">
        <v>422</v>
      </c>
      <c r="G10" s="83"/>
      <c r="H10" s="80"/>
      <c r="I10" s="80"/>
      <c r="J10" s="80"/>
      <c r="K10" s="80"/>
      <c r="L10" s="80"/>
      <c r="M10" s="80"/>
      <c r="N10" s="80"/>
      <c r="O10" s="80"/>
      <c r="P10" s="80"/>
      <c r="Q10" s="80"/>
      <c r="R10" s="80"/>
      <c r="S10" s="80"/>
      <c r="T10" s="80"/>
      <c r="U10" s="80"/>
      <c r="V10" s="80"/>
      <c r="W10" s="80"/>
      <c r="X10" s="80"/>
      <c r="Y10" s="80"/>
      <c r="Z10" s="80"/>
    </row>
    <row r="11" spans="1:26" ht="77.25" customHeight="1" x14ac:dyDescent="0.25">
      <c r="A11" s="126">
        <v>6</v>
      </c>
      <c r="B11" s="130" t="s">
        <v>287</v>
      </c>
      <c r="C11" s="129" t="s">
        <v>288</v>
      </c>
      <c r="D11" s="52" t="s">
        <v>284</v>
      </c>
      <c r="E11" s="81">
        <v>0</v>
      </c>
      <c r="F11" s="132" t="s">
        <v>430</v>
      </c>
      <c r="G11" s="83"/>
      <c r="H11" s="80"/>
      <c r="I11" s="80"/>
      <c r="J11" s="80"/>
      <c r="K11" s="80"/>
      <c r="L11" s="80"/>
      <c r="M11" s="80"/>
      <c r="N11" s="80"/>
      <c r="O11" s="80"/>
      <c r="P11" s="80"/>
      <c r="Q11" s="80"/>
      <c r="R11" s="80"/>
      <c r="S11" s="80"/>
      <c r="T11" s="80"/>
      <c r="U11" s="80"/>
      <c r="V11" s="80"/>
      <c r="W11" s="80"/>
      <c r="X11" s="80"/>
      <c r="Y11" s="80"/>
      <c r="Z11" s="80"/>
    </row>
    <row r="12" spans="1:26" ht="77.25" customHeight="1" x14ac:dyDescent="0.25">
      <c r="A12" s="126">
        <v>7</v>
      </c>
      <c r="B12" s="130" t="s">
        <v>289</v>
      </c>
      <c r="C12" s="129" t="s">
        <v>290</v>
      </c>
      <c r="D12" s="52" t="s">
        <v>284</v>
      </c>
      <c r="E12" s="81">
        <v>1</v>
      </c>
      <c r="F12" s="132" t="s">
        <v>423</v>
      </c>
      <c r="G12" s="83"/>
      <c r="H12" s="80"/>
      <c r="I12" s="80"/>
      <c r="J12" s="80"/>
      <c r="K12" s="80"/>
      <c r="L12" s="80"/>
      <c r="M12" s="80"/>
      <c r="N12" s="80"/>
      <c r="O12" s="80"/>
      <c r="P12" s="80"/>
      <c r="Q12" s="80"/>
      <c r="R12" s="80"/>
      <c r="S12" s="80"/>
      <c r="T12" s="80"/>
      <c r="U12" s="80"/>
      <c r="V12" s="80"/>
      <c r="W12" s="80"/>
      <c r="X12" s="80"/>
      <c r="Y12" s="80"/>
      <c r="Z12" s="80"/>
    </row>
    <row r="13" spans="1:26" ht="122.25" customHeight="1" x14ac:dyDescent="0.25">
      <c r="A13" s="126">
        <v>8</v>
      </c>
      <c r="B13" s="130" t="s">
        <v>291</v>
      </c>
      <c r="C13" s="129" t="s">
        <v>292</v>
      </c>
      <c r="D13" s="52" t="s">
        <v>293</v>
      </c>
      <c r="E13" s="81">
        <v>1</v>
      </c>
      <c r="F13" s="132" t="s">
        <v>424</v>
      </c>
      <c r="G13" s="83"/>
      <c r="H13" s="80"/>
      <c r="I13" s="80"/>
      <c r="J13" s="80"/>
      <c r="K13" s="80"/>
      <c r="L13" s="80"/>
      <c r="M13" s="80"/>
      <c r="N13" s="80"/>
      <c r="O13" s="80"/>
      <c r="P13" s="80"/>
      <c r="Q13" s="80"/>
      <c r="R13" s="80"/>
      <c r="S13" s="80"/>
      <c r="T13" s="80"/>
      <c r="U13" s="80"/>
      <c r="V13" s="80"/>
      <c r="W13" s="80"/>
      <c r="X13" s="80"/>
      <c r="Y13" s="80"/>
      <c r="Z13" s="80"/>
    </row>
    <row r="14" spans="1:26" ht="37.5" x14ac:dyDescent="0.25">
      <c r="A14" s="126">
        <v>9</v>
      </c>
      <c r="B14" s="127" t="s">
        <v>294</v>
      </c>
      <c r="C14" s="129" t="s">
        <v>295</v>
      </c>
      <c r="D14" s="52" t="s">
        <v>281</v>
      </c>
      <c r="E14" s="81">
        <v>1</v>
      </c>
      <c r="F14" s="132" t="s">
        <v>425</v>
      </c>
      <c r="G14" s="84"/>
      <c r="H14" s="80"/>
      <c r="I14" s="80"/>
      <c r="J14" s="80"/>
      <c r="K14" s="80"/>
      <c r="L14" s="80"/>
      <c r="M14" s="80"/>
      <c r="N14" s="80"/>
      <c r="O14" s="80"/>
      <c r="P14" s="80"/>
      <c r="Q14" s="80"/>
      <c r="R14" s="80"/>
      <c r="S14" s="80"/>
      <c r="T14" s="80"/>
      <c r="U14" s="80"/>
      <c r="V14" s="80"/>
      <c r="W14" s="80"/>
      <c r="X14" s="80"/>
      <c r="Y14" s="80"/>
      <c r="Z14" s="80"/>
    </row>
    <row r="15" spans="1:26" ht="120" x14ac:dyDescent="0.25">
      <c r="A15" s="126">
        <v>10</v>
      </c>
      <c r="B15" s="130" t="s">
        <v>296</v>
      </c>
      <c r="C15" s="129" t="s">
        <v>297</v>
      </c>
      <c r="D15" s="52" t="s">
        <v>298</v>
      </c>
      <c r="E15" s="81">
        <v>1</v>
      </c>
      <c r="F15" s="132" t="s">
        <v>426</v>
      </c>
      <c r="G15" s="85"/>
      <c r="H15" s="80"/>
      <c r="I15" s="80"/>
      <c r="J15" s="80"/>
      <c r="K15" s="80"/>
      <c r="L15" s="80"/>
      <c r="M15" s="80"/>
      <c r="N15" s="80"/>
      <c r="O15" s="80"/>
      <c r="P15" s="80"/>
      <c r="Q15" s="80"/>
      <c r="R15" s="80"/>
      <c r="S15" s="80"/>
      <c r="T15" s="80"/>
      <c r="U15" s="80"/>
      <c r="V15" s="80"/>
      <c r="W15" s="80"/>
      <c r="X15" s="80"/>
      <c r="Y15" s="80"/>
      <c r="Z15" s="80"/>
    </row>
    <row r="16" spans="1:26" ht="63.75" x14ac:dyDescent="0.25">
      <c r="A16" s="126">
        <v>11</v>
      </c>
      <c r="B16" s="127" t="s">
        <v>299</v>
      </c>
      <c r="C16" s="131" t="s">
        <v>300</v>
      </c>
      <c r="D16" s="52" t="s">
        <v>301</v>
      </c>
      <c r="E16" s="81">
        <v>1</v>
      </c>
      <c r="F16" s="135" t="s">
        <v>427</v>
      </c>
      <c r="G16" s="84"/>
      <c r="H16" s="80"/>
      <c r="I16" s="80"/>
      <c r="J16" s="80"/>
      <c r="K16" s="80"/>
      <c r="L16" s="80"/>
      <c r="M16" s="80"/>
      <c r="N16" s="80"/>
      <c r="O16" s="80"/>
      <c r="P16" s="80"/>
      <c r="Q16" s="80"/>
      <c r="R16" s="80"/>
      <c r="S16" s="80"/>
      <c r="T16" s="80"/>
      <c r="U16" s="80"/>
      <c r="V16" s="80"/>
      <c r="W16" s="80"/>
      <c r="X16" s="80"/>
      <c r="Y16" s="80"/>
      <c r="Z16" s="80"/>
    </row>
    <row r="17" spans="1:26" ht="93" customHeight="1" x14ac:dyDescent="0.25">
      <c r="A17" s="126">
        <v>12</v>
      </c>
      <c r="B17" s="130" t="s">
        <v>302</v>
      </c>
      <c r="C17" s="129" t="s">
        <v>303</v>
      </c>
      <c r="D17" s="52" t="s">
        <v>304</v>
      </c>
      <c r="E17" s="81">
        <v>1</v>
      </c>
      <c r="F17" s="132" t="s">
        <v>428</v>
      </c>
      <c r="G17" s="84"/>
      <c r="H17" s="80"/>
      <c r="I17" s="80"/>
      <c r="J17" s="80"/>
      <c r="K17" s="80"/>
      <c r="L17" s="80"/>
      <c r="M17" s="80"/>
      <c r="N17" s="80"/>
      <c r="O17" s="80"/>
      <c r="P17" s="80"/>
      <c r="Q17" s="80"/>
      <c r="R17" s="80"/>
      <c r="S17" s="80"/>
      <c r="T17" s="80"/>
      <c r="U17" s="80"/>
      <c r="V17" s="80"/>
      <c r="W17" s="80"/>
      <c r="X17" s="80"/>
      <c r="Y17" s="80"/>
      <c r="Z17" s="80"/>
    </row>
    <row r="18" spans="1:26" ht="75" x14ac:dyDescent="0.25">
      <c r="A18" s="126">
        <v>13</v>
      </c>
      <c r="B18" s="127" t="s">
        <v>305</v>
      </c>
      <c r="C18" s="129" t="s">
        <v>306</v>
      </c>
      <c r="D18" s="52" t="s">
        <v>307</v>
      </c>
      <c r="E18" s="81">
        <v>1</v>
      </c>
      <c r="F18" s="132" t="s">
        <v>429</v>
      </c>
      <c r="G18" s="84"/>
      <c r="H18" s="80"/>
      <c r="I18" s="80"/>
      <c r="J18" s="80"/>
      <c r="K18" s="80"/>
      <c r="L18" s="80"/>
      <c r="M18" s="80"/>
      <c r="N18" s="80"/>
      <c r="O18" s="80"/>
      <c r="P18" s="80"/>
      <c r="Q18" s="80"/>
      <c r="R18" s="80"/>
      <c r="S18" s="80"/>
      <c r="T18" s="80"/>
      <c r="U18" s="80"/>
      <c r="V18" s="80"/>
      <c r="W18" s="80"/>
      <c r="X18" s="80"/>
      <c r="Y18" s="80"/>
      <c r="Z18" s="80"/>
    </row>
    <row r="19" spans="1:26" ht="56.25" x14ac:dyDescent="0.25">
      <c r="A19" s="126">
        <v>14</v>
      </c>
      <c r="B19" s="130" t="s">
        <v>308</v>
      </c>
      <c r="C19" s="129" t="s">
        <v>309</v>
      </c>
      <c r="D19" s="52" t="s">
        <v>310</v>
      </c>
      <c r="E19" s="81">
        <v>1</v>
      </c>
      <c r="F19" s="132"/>
      <c r="G19" s="84"/>
      <c r="H19" s="80"/>
      <c r="I19" s="80"/>
      <c r="J19" s="80"/>
      <c r="K19" s="80"/>
      <c r="L19" s="80"/>
      <c r="M19" s="80"/>
      <c r="N19" s="80"/>
      <c r="O19" s="80"/>
      <c r="P19" s="80"/>
      <c r="Q19" s="80"/>
      <c r="R19" s="80"/>
      <c r="S19" s="80"/>
      <c r="T19" s="80"/>
      <c r="U19" s="80"/>
      <c r="V19" s="80"/>
      <c r="W19" s="80"/>
      <c r="X19" s="80"/>
      <c r="Y19" s="80"/>
      <c r="Z19" s="80"/>
    </row>
    <row r="20" spans="1:26" ht="18.75" x14ac:dyDescent="0.3">
      <c r="A20" s="181" t="s">
        <v>311</v>
      </c>
      <c r="B20" s="153"/>
      <c r="C20" s="86"/>
      <c r="D20" s="86"/>
      <c r="E20" s="87">
        <f>SUM(E6:E19)</f>
        <v>13</v>
      </c>
      <c r="F20" s="88"/>
      <c r="G20" s="88"/>
      <c r="H20" s="80"/>
      <c r="I20" s="80"/>
      <c r="J20" s="80"/>
      <c r="K20" s="80"/>
      <c r="L20" s="80"/>
      <c r="M20" s="80"/>
      <c r="N20" s="80"/>
      <c r="O20" s="80"/>
      <c r="P20" s="80"/>
      <c r="Q20" s="80"/>
      <c r="R20" s="80"/>
      <c r="S20" s="80"/>
      <c r="T20" s="80"/>
      <c r="U20" s="80"/>
      <c r="V20" s="80"/>
      <c r="W20" s="80"/>
      <c r="X20" s="80"/>
      <c r="Y20" s="80"/>
      <c r="Z20" s="80"/>
    </row>
    <row r="21" spans="1:26" ht="15.75" customHeight="1" x14ac:dyDescent="0.25">
      <c r="A21" s="80"/>
      <c r="B21" s="89"/>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5.75" customHeight="1" x14ac:dyDescent="0.25">
      <c r="A22" s="80"/>
      <c r="B22" s="89"/>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5.75" customHeight="1" x14ac:dyDescent="0.25">
      <c r="A23" s="80"/>
      <c r="B23" s="89"/>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5.75" customHeight="1" x14ac:dyDescent="0.25">
      <c r="A24" s="80"/>
      <c r="B24" s="89"/>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5.75" customHeight="1" x14ac:dyDescent="0.25">
      <c r="A25" s="80"/>
      <c r="B25" s="89"/>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5.75" customHeight="1" x14ac:dyDescent="0.25">
      <c r="A26" s="80"/>
      <c r="B26" s="89"/>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5.75" customHeight="1" x14ac:dyDescent="0.25">
      <c r="A27" s="80"/>
      <c r="B27" s="89"/>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5.75" customHeight="1" x14ac:dyDescent="0.25">
      <c r="A28" s="80"/>
      <c r="B28" s="89"/>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5.75" customHeight="1" x14ac:dyDescent="0.25">
      <c r="A29" s="80"/>
      <c r="B29" s="89"/>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5.75" customHeight="1" x14ac:dyDescent="0.25">
      <c r="A30" s="80"/>
      <c r="B30" s="89"/>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5.75" customHeight="1" x14ac:dyDescent="0.25">
      <c r="A31" s="80"/>
      <c r="B31" s="89"/>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5.75" customHeight="1" x14ac:dyDescent="0.25">
      <c r="A32" s="80"/>
      <c r="B32" s="89"/>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5.75" customHeight="1" x14ac:dyDescent="0.25">
      <c r="A33" s="80"/>
      <c r="B33" s="89"/>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5.75" customHeight="1" x14ac:dyDescent="0.25">
      <c r="A34" s="80"/>
      <c r="B34" s="89"/>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75" customHeight="1" x14ac:dyDescent="0.25">
      <c r="A35" s="80"/>
      <c r="B35" s="89"/>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5.75" customHeight="1" x14ac:dyDescent="0.25">
      <c r="A36" s="80"/>
      <c r="B36" s="89"/>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5.75" customHeight="1" x14ac:dyDescent="0.25">
      <c r="A37" s="80"/>
      <c r="B37" s="89"/>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75" customHeight="1" x14ac:dyDescent="0.25">
      <c r="A38" s="80"/>
      <c r="B38" s="89"/>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5.75" customHeight="1" x14ac:dyDescent="0.25">
      <c r="A39" s="80"/>
      <c r="B39" s="89"/>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5.75" customHeight="1" x14ac:dyDescent="0.25">
      <c r="A40" s="80"/>
      <c r="B40" s="89"/>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5.75" customHeight="1" x14ac:dyDescent="0.25">
      <c r="A41" s="80"/>
      <c r="B41" s="89"/>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5.75" customHeight="1" x14ac:dyDescent="0.25">
      <c r="A42" s="80"/>
      <c r="B42" s="89"/>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5.75" customHeight="1" x14ac:dyDescent="0.25">
      <c r="A43" s="80"/>
      <c r="B43" s="89"/>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5.75" customHeight="1" x14ac:dyDescent="0.25">
      <c r="A44" s="80"/>
      <c r="B44" s="89"/>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5.75" customHeight="1" x14ac:dyDescent="0.25">
      <c r="A45" s="80"/>
      <c r="B45" s="89"/>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5.75" customHeight="1" x14ac:dyDescent="0.25">
      <c r="A46" s="80"/>
      <c r="B46" s="89"/>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5.75" customHeight="1" x14ac:dyDescent="0.25">
      <c r="A47" s="80"/>
      <c r="B47" s="89"/>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5.75" customHeight="1" x14ac:dyDescent="0.25">
      <c r="A48" s="80"/>
      <c r="B48" s="89"/>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5.75" customHeight="1" x14ac:dyDescent="0.25">
      <c r="A49" s="80"/>
      <c r="B49" s="89"/>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5.75" customHeight="1" x14ac:dyDescent="0.25">
      <c r="A50" s="80"/>
      <c r="B50" s="89"/>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5.75" customHeight="1" x14ac:dyDescent="0.25">
      <c r="A51" s="80"/>
      <c r="B51" s="89"/>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5.75" customHeight="1" x14ac:dyDescent="0.25">
      <c r="A52" s="80"/>
      <c r="B52" s="89"/>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5.75" customHeight="1" x14ac:dyDescent="0.25">
      <c r="A53" s="80"/>
      <c r="B53" s="89"/>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75" customHeight="1" x14ac:dyDescent="0.25">
      <c r="A54" s="80"/>
      <c r="B54" s="89"/>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5.75" customHeight="1" x14ac:dyDescent="0.25">
      <c r="A55" s="80"/>
      <c r="B55" s="89"/>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5.75" customHeight="1" x14ac:dyDescent="0.25">
      <c r="A56" s="80"/>
      <c r="B56" s="89"/>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5.75" customHeight="1" x14ac:dyDescent="0.25">
      <c r="A57" s="80"/>
      <c r="B57" s="89"/>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5.75" customHeight="1" x14ac:dyDescent="0.25">
      <c r="A58" s="80"/>
      <c r="B58" s="89"/>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5.75" customHeight="1" x14ac:dyDescent="0.25">
      <c r="A59" s="80"/>
      <c r="B59" s="89"/>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5.75" customHeight="1" x14ac:dyDescent="0.25">
      <c r="A60" s="80"/>
      <c r="B60" s="89"/>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5.75" customHeight="1" x14ac:dyDescent="0.25">
      <c r="A61" s="80"/>
      <c r="B61" s="89"/>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5.75" customHeight="1" x14ac:dyDescent="0.25">
      <c r="A62" s="80"/>
      <c r="B62" s="89"/>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5.75" customHeight="1" x14ac:dyDescent="0.25">
      <c r="A63" s="80"/>
      <c r="B63" s="89"/>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5.75" customHeight="1" x14ac:dyDescent="0.25">
      <c r="A64" s="80"/>
      <c r="B64" s="89"/>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5.75" customHeight="1" x14ac:dyDescent="0.25">
      <c r="A65" s="80"/>
      <c r="B65" s="89"/>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5.75" customHeight="1" x14ac:dyDescent="0.25">
      <c r="A66" s="80"/>
      <c r="B66" s="89"/>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5.75" customHeight="1" x14ac:dyDescent="0.25">
      <c r="A67" s="80"/>
      <c r="B67" s="89"/>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5.75" customHeight="1" x14ac:dyDescent="0.25">
      <c r="A68" s="80"/>
      <c r="B68" s="89"/>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5.75" customHeight="1" x14ac:dyDescent="0.25">
      <c r="A69" s="80"/>
      <c r="B69" s="89"/>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5.75" customHeight="1" x14ac:dyDescent="0.25">
      <c r="A70" s="80"/>
      <c r="B70" s="89"/>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5.75" customHeight="1" x14ac:dyDescent="0.25">
      <c r="A71" s="80"/>
      <c r="B71" s="89"/>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5.75" customHeight="1" x14ac:dyDescent="0.25">
      <c r="A72" s="80"/>
      <c r="B72" s="89"/>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5.75" customHeight="1" x14ac:dyDescent="0.25">
      <c r="A73" s="80"/>
      <c r="B73" s="89"/>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5.75" customHeight="1" x14ac:dyDescent="0.25">
      <c r="A74" s="80"/>
      <c r="B74" s="89"/>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5.75" customHeight="1" x14ac:dyDescent="0.25">
      <c r="A75" s="80"/>
      <c r="B75" s="89"/>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5.75" customHeight="1" x14ac:dyDescent="0.25">
      <c r="A76" s="80"/>
      <c r="B76" s="89"/>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5.75" customHeight="1" x14ac:dyDescent="0.25">
      <c r="A77" s="80"/>
      <c r="B77" s="89"/>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5.75" customHeight="1" x14ac:dyDescent="0.25">
      <c r="A78" s="80"/>
      <c r="B78" s="89"/>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5.75" customHeight="1" x14ac:dyDescent="0.25">
      <c r="A79" s="80"/>
      <c r="B79" s="89"/>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5.75" customHeight="1" x14ac:dyDescent="0.25">
      <c r="A80" s="80"/>
      <c r="B80" s="89"/>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5.75" customHeight="1" x14ac:dyDescent="0.25">
      <c r="A81" s="80"/>
      <c r="B81" s="89"/>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5.75" customHeight="1" x14ac:dyDescent="0.25">
      <c r="A82" s="80"/>
      <c r="B82" s="89"/>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5.75" customHeight="1" x14ac:dyDescent="0.25">
      <c r="A83" s="80"/>
      <c r="B83" s="89"/>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5.75" customHeight="1" x14ac:dyDescent="0.25">
      <c r="A84" s="80"/>
      <c r="B84" s="89"/>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5.75" customHeight="1" x14ac:dyDescent="0.25">
      <c r="A85" s="80"/>
      <c r="B85" s="89"/>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5.75" customHeight="1" x14ac:dyDescent="0.25">
      <c r="A86" s="80"/>
      <c r="B86" s="89"/>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5.75" customHeight="1" x14ac:dyDescent="0.25">
      <c r="A87" s="80"/>
      <c r="B87" s="89"/>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5.75" customHeight="1" x14ac:dyDescent="0.25">
      <c r="A88" s="80"/>
      <c r="B88" s="89"/>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5.75" customHeight="1" x14ac:dyDescent="0.25">
      <c r="A89" s="80"/>
      <c r="B89" s="89"/>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5.75" customHeight="1" x14ac:dyDescent="0.25">
      <c r="A90" s="80"/>
      <c r="B90" s="89"/>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5.75" customHeight="1" x14ac:dyDescent="0.25">
      <c r="A91" s="80"/>
      <c r="B91" s="89"/>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5.75" customHeight="1" x14ac:dyDescent="0.25">
      <c r="A92" s="80"/>
      <c r="B92" s="89"/>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5.75" customHeight="1" x14ac:dyDescent="0.25">
      <c r="A93" s="80"/>
      <c r="B93" s="89"/>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5.75" customHeight="1" x14ac:dyDescent="0.25">
      <c r="A94" s="80"/>
      <c r="B94" s="89"/>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5.75" customHeight="1" x14ac:dyDescent="0.25">
      <c r="A95" s="80"/>
      <c r="B95" s="89"/>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5.75" customHeight="1" x14ac:dyDescent="0.25">
      <c r="A96" s="80"/>
      <c r="B96" s="89"/>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5.75" customHeight="1" x14ac:dyDescent="0.25">
      <c r="A97" s="80"/>
      <c r="B97" s="89"/>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5.75" customHeight="1" x14ac:dyDescent="0.25">
      <c r="A98" s="80"/>
      <c r="B98" s="89"/>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5.75" customHeight="1" x14ac:dyDescent="0.25">
      <c r="A99" s="80"/>
      <c r="B99" s="89"/>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5.75" customHeight="1" x14ac:dyDescent="0.25">
      <c r="A100" s="80"/>
      <c r="B100" s="89"/>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5.75" customHeight="1" x14ac:dyDescent="0.25">
      <c r="A101" s="80"/>
      <c r="B101" s="89"/>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5.75" customHeight="1" x14ac:dyDescent="0.25">
      <c r="A102" s="80"/>
      <c r="B102" s="89"/>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5.75" customHeight="1" x14ac:dyDescent="0.25">
      <c r="A103" s="80"/>
      <c r="B103" s="89"/>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5.75" customHeight="1" x14ac:dyDescent="0.25">
      <c r="A104" s="80"/>
      <c r="B104" s="89"/>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5.75" customHeight="1" x14ac:dyDescent="0.25">
      <c r="A105" s="80"/>
      <c r="B105" s="89"/>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5.75" customHeight="1" x14ac:dyDescent="0.25">
      <c r="A106" s="80"/>
      <c r="B106" s="89"/>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5.75" customHeight="1" x14ac:dyDescent="0.25">
      <c r="A107" s="80"/>
      <c r="B107" s="89"/>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5.75" customHeight="1" x14ac:dyDescent="0.25">
      <c r="A108" s="80"/>
      <c r="B108" s="89"/>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5.75" customHeight="1" x14ac:dyDescent="0.25">
      <c r="A109" s="80"/>
      <c r="B109" s="89"/>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5.75" customHeight="1" x14ac:dyDescent="0.25">
      <c r="A110" s="80"/>
      <c r="B110" s="89"/>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5.75" customHeight="1" x14ac:dyDescent="0.25">
      <c r="A111" s="80"/>
      <c r="B111" s="89"/>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5.75" customHeight="1" x14ac:dyDescent="0.25">
      <c r="A112" s="80"/>
      <c r="B112" s="89"/>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5.75" customHeight="1" x14ac:dyDescent="0.25">
      <c r="A113" s="80"/>
      <c r="B113" s="89"/>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5.75" customHeight="1" x14ac:dyDescent="0.25">
      <c r="A114" s="80"/>
      <c r="B114" s="89"/>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5.75" customHeight="1" x14ac:dyDescent="0.25">
      <c r="A115" s="80"/>
      <c r="B115" s="89"/>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5.75" customHeight="1" x14ac:dyDescent="0.25">
      <c r="A116" s="80"/>
      <c r="B116" s="89"/>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5.75" customHeight="1" x14ac:dyDescent="0.25">
      <c r="A117" s="80"/>
      <c r="B117" s="89"/>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5.75" customHeight="1" x14ac:dyDescent="0.25">
      <c r="A118" s="80"/>
      <c r="B118" s="89"/>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5.75" customHeight="1" x14ac:dyDescent="0.25">
      <c r="A119" s="80"/>
      <c r="B119" s="89"/>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5.75" customHeight="1" x14ac:dyDescent="0.25">
      <c r="A120" s="80"/>
      <c r="B120" s="89"/>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5.75" customHeight="1" x14ac:dyDescent="0.25">
      <c r="A121" s="80"/>
      <c r="B121" s="89"/>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5.75" customHeight="1" x14ac:dyDescent="0.25">
      <c r="A122" s="80"/>
      <c r="B122" s="89"/>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5.75" customHeight="1" x14ac:dyDescent="0.25">
      <c r="A123" s="80"/>
      <c r="B123" s="89"/>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5.75" customHeight="1" x14ac:dyDescent="0.25">
      <c r="A124" s="80"/>
      <c r="B124" s="89"/>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5.75" customHeight="1" x14ac:dyDescent="0.25">
      <c r="A125" s="80"/>
      <c r="B125" s="89"/>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5.75" customHeight="1" x14ac:dyDescent="0.25">
      <c r="A126" s="80"/>
      <c r="B126" s="89"/>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5.75" customHeight="1" x14ac:dyDescent="0.25">
      <c r="A127" s="80"/>
      <c r="B127" s="89"/>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5.75" customHeight="1" x14ac:dyDescent="0.25">
      <c r="A128" s="80"/>
      <c r="B128" s="89"/>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5.75" customHeight="1" x14ac:dyDescent="0.25">
      <c r="A129" s="80"/>
      <c r="B129" s="89"/>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5.75" customHeight="1" x14ac:dyDescent="0.25">
      <c r="A130" s="80"/>
      <c r="B130" s="89"/>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5.75" customHeight="1" x14ac:dyDescent="0.25">
      <c r="A131" s="80"/>
      <c r="B131" s="89"/>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5.75" customHeight="1" x14ac:dyDescent="0.25">
      <c r="A132" s="80"/>
      <c r="B132" s="89"/>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5.75" customHeight="1" x14ac:dyDescent="0.25">
      <c r="A133" s="80"/>
      <c r="B133" s="89"/>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5.75" customHeight="1" x14ac:dyDescent="0.25">
      <c r="A134" s="80"/>
      <c r="B134" s="89"/>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5.75" customHeight="1" x14ac:dyDescent="0.25">
      <c r="A135" s="80"/>
      <c r="B135" s="89"/>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5.75" customHeight="1" x14ac:dyDescent="0.25">
      <c r="A136" s="80"/>
      <c r="B136" s="89"/>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5.75" customHeight="1" x14ac:dyDescent="0.25">
      <c r="A137" s="80"/>
      <c r="B137" s="89"/>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5.75" customHeight="1" x14ac:dyDescent="0.25">
      <c r="A138" s="80"/>
      <c r="B138" s="89"/>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5.75" customHeight="1" x14ac:dyDescent="0.25">
      <c r="A139" s="80"/>
      <c r="B139" s="89"/>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5.75" customHeight="1" x14ac:dyDescent="0.25">
      <c r="A140" s="80"/>
      <c r="B140" s="89"/>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5.75" customHeight="1" x14ac:dyDescent="0.25">
      <c r="A141" s="80"/>
      <c r="B141" s="89"/>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5.75" customHeight="1" x14ac:dyDescent="0.25">
      <c r="A142" s="80"/>
      <c r="B142" s="89"/>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5.75" customHeight="1" x14ac:dyDescent="0.25">
      <c r="A143" s="80"/>
      <c r="B143" s="89"/>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5.75" customHeight="1" x14ac:dyDescent="0.25">
      <c r="A144" s="80"/>
      <c r="B144" s="89"/>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5.75" customHeight="1" x14ac:dyDescent="0.25">
      <c r="A145" s="80"/>
      <c r="B145" s="89"/>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5.75" customHeight="1" x14ac:dyDescent="0.25">
      <c r="A146" s="80"/>
      <c r="B146" s="89"/>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5.75" customHeight="1" x14ac:dyDescent="0.25">
      <c r="A147" s="80"/>
      <c r="B147" s="89"/>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5.75" customHeight="1" x14ac:dyDescent="0.25">
      <c r="A148" s="80"/>
      <c r="B148" s="89"/>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5.75" customHeight="1" x14ac:dyDescent="0.25">
      <c r="A149" s="80"/>
      <c r="B149" s="89"/>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5.75" customHeight="1" x14ac:dyDescent="0.25">
      <c r="A150" s="80"/>
      <c r="B150" s="89"/>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5.75" customHeight="1" x14ac:dyDescent="0.25">
      <c r="A151" s="80"/>
      <c r="B151" s="89"/>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5.75" customHeight="1" x14ac:dyDescent="0.25">
      <c r="A152" s="80"/>
      <c r="B152" s="89"/>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5.75" customHeight="1" x14ac:dyDescent="0.25">
      <c r="A153" s="80"/>
      <c r="B153" s="89"/>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5.75" customHeight="1" x14ac:dyDescent="0.25">
      <c r="A154" s="80"/>
      <c r="B154" s="89"/>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5.75" customHeight="1" x14ac:dyDescent="0.25">
      <c r="A155" s="80"/>
      <c r="B155" s="89"/>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5.75" customHeight="1" x14ac:dyDescent="0.25">
      <c r="A156" s="80"/>
      <c r="B156" s="89"/>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5.75" customHeight="1" x14ac:dyDescent="0.25">
      <c r="A157" s="80"/>
      <c r="B157" s="89"/>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5.75" customHeight="1" x14ac:dyDescent="0.25">
      <c r="A158" s="80"/>
      <c r="B158" s="89"/>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5.75" customHeight="1" x14ac:dyDescent="0.25">
      <c r="A159" s="80"/>
      <c r="B159" s="89"/>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5.75" customHeight="1" x14ac:dyDescent="0.25">
      <c r="A160" s="80"/>
      <c r="B160" s="89"/>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5.75" customHeight="1" x14ac:dyDescent="0.25">
      <c r="A161" s="80"/>
      <c r="B161" s="89"/>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5.75" customHeight="1" x14ac:dyDescent="0.25">
      <c r="A162" s="80"/>
      <c r="B162" s="89"/>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5.75" customHeight="1" x14ac:dyDescent="0.25">
      <c r="A163" s="80"/>
      <c r="B163" s="89"/>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5.75" customHeight="1" x14ac:dyDescent="0.25">
      <c r="A164" s="80"/>
      <c r="B164" s="89"/>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5.75" customHeight="1" x14ac:dyDescent="0.25">
      <c r="A165" s="80"/>
      <c r="B165" s="89"/>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5.75" customHeight="1" x14ac:dyDescent="0.25">
      <c r="A166" s="80"/>
      <c r="B166" s="89"/>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5.75" customHeight="1" x14ac:dyDescent="0.25">
      <c r="A167" s="80"/>
      <c r="B167" s="89"/>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5.75" customHeight="1" x14ac:dyDescent="0.25">
      <c r="A168" s="80"/>
      <c r="B168" s="89"/>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5.75" customHeight="1" x14ac:dyDescent="0.25">
      <c r="A169" s="80"/>
      <c r="B169" s="89"/>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5.75" customHeight="1" x14ac:dyDescent="0.25">
      <c r="A170" s="80"/>
      <c r="B170" s="89"/>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5.75" customHeight="1" x14ac:dyDescent="0.25">
      <c r="A171" s="80"/>
      <c r="B171" s="89"/>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5.75" customHeight="1" x14ac:dyDescent="0.25">
      <c r="A172" s="80"/>
      <c r="B172" s="89"/>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5.75" customHeight="1" x14ac:dyDescent="0.25">
      <c r="A173" s="80"/>
      <c r="B173" s="89"/>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5.75" customHeight="1" x14ac:dyDescent="0.25">
      <c r="A174" s="80"/>
      <c r="B174" s="89"/>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5.75" customHeight="1" x14ac:dyDescent="0.25">
      <c r="A175" s="80"/>
      <c r="B175" s="89"/>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5.75" customHeight="1" x14ac:dyDescent="0.25">
      <c r="A176" s="80"/>
      <c r="B176" s="89"/>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5.75" customHeight="1" x14ac:dyDescent="0.25">
      <c r="A177" s="80"/>
      <c r="B177" s="89"/>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x14ac:dyDescent="0.25">
      <c r="A178" s="80"/>
      <c r="B178" s="89"/>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x14ac:dyDescent="0.25">
      <c r="A179" s="80"/>
      <c r="B179" s="89"/>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x14ac:dyDescent="0.25">
      <c r="A180" s="80"/>
      <c r="B180" s="89"/>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x14ac:dyDescent="0.25">
      <c r="A181" s="80"/>
      <c r="B181" s="89"/>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x14ac:dyDescent="0.25">
      <c r="A182" s="80"/>
      <c r="B182" s="89"/>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x14ac:dyDescent="0.25">
      <c r="A183" s="80"/>
      <c r="B183" s="89"/>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x14ac:dyDescent="0.25">
      <c r="A184" s="80"/>
      <c r="B184" s="89"/>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x14ac:dyDescent="0.25">
      <c r="A185" s="80"/>
      <c r="B185" s="89"/>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x14ac:dyDescent="0.25">
      <c r="A186" s="80"/>
      <c r="B186" s="89"/>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x14ac:dyDescent="0.25">
      <c r="A187" s="80"/>
      <c r="B187" s="89"/>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x14ac:dyDescent="0.25">
      <c r="A188" s="80"/>
      <c r="B188" s="89"/>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x14ac:dyDescent="0.25">
      <c r="A189" s="80"/>
      <c r="B189" s="89"/>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x14ac:dyDescent="0.25">
      <c r="A190" s="80"/>
      <c r="B190" s="89"/>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x14ac:dyDescent="0.25">
      <c r="A191" s="80"/>
      <c r="B191" s="89"/>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x14ac:dyDescent="0.25">
      <c r="A192" s="80"/>
      <c r="B192" s="89"/>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x14ac:dyDescent="0.25">
      <c r="A193" s="80"/>
      <c r="B193" s="89"/>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x14ac:dyDescent="0.25">
      <c r="A194" s="80"/>
      <c r="B194" s="89"/>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x14ac:dyDescent="0.25">
      <c r="A195" s="80"/>
      <c r="B195" s="89"/>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x14ac:dyDescent="0.25">
      <c r="A196" s="80"/>
      <c r="B196" s="89"/>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x14ac:dyDescent="0.25">
      <c r="A197" s="80"/>
      <c r="B197" s="89"/>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x14ac:dyDescent="0.25">
      <c r="A198" s="80"/>
      <c r="B198" s="89"/>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x14ac:dyDescent="0.25">
      <c r="A199" s="80"/>
      <c r="B199" s="89"/>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x14ac:dyDescent="0.25">
      <c r="A200" s="80"/>
      <c r="B200" s="89"/>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x14ac:dyDescent="0.25">
      <c r="A201" s="80"/>
      <c r="B201" s="89"/>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x14ac:dyDescent="0.25">
      <c r="A202" s="80"/>
      <c r="B202" s="89"/>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x14ac:dyDescent="0.25">
      <c r="A203" s="80"/>
      <c r="B203" s="89"/>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x14ac:dyDescent="0.25">
      <c r="A204" s="80"/>
      <c r="B204" s="89"/>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x14ac:dyDescent="0.25">
      <c r="A205" s="80"/>
      <c r="B205" s="89"/>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x14ac:dyDescent="0.25">
      <c r="A206" s="80"/>
      <c r="B206" s="89"/>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x14ac:dyDescent="0.25">
      <c r="A207" s="80"/>
      <c r="B207" s="89"/>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x14ac:dyDescent="0.25">
      <c r="A208" s="80"/>
      <c r="B208" s="89"/>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x14ac:dyDescent="0.25">
      <c r="A209" s="80"/>
      <c r="B209" s="89"/>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x14ac:dyDescent="0.25">
      <c r="A210" s="80"/>
      <c r="B210" s="89"/>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x14ac:dyDescent="0.25">
      <c r="A211" s="80"/>
      <c r="B211" s="89"/>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x14ac:dyDescent="0.25">
      <c r="A212" s="80"/>
      <c r="B212" s="89"/>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x14ac:dyDescent="0.25">
      <c r="A213" s="80"/>
      <c r="B213" s="89"/>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x14ac:dyDescent="0.25">
      <c r="A214" s="80"/>
      <c r="B214" s="89"/>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x14ac:dyDescent="0.25">
      <c r="A215" s="80"/>
      <c r="B215" s="89"/>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x14ac:dyDescent="0.25">
      <c r="A216" s="80"/>
      <c r="B216" s="89"/>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x14ac:dyDescent="0.25">
      <c r="A217" s="80"/>
      <c r="B217" s="89"/>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x14ac:dyDescent="0.25">
      <c r="A218" s="80"/>
      <c r="B218" s="89"/>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x14ac:dyDescent="0.25">
      <c r="A219" s="80"/>
      <c r="B219" s="89"/>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x14ac:dyDescent="0.25">
      <c r="A220" s="80"/>
      <c r="B220" s="89"/>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x14ac:dyDescent="0.25">
      <c r="A221" s="80"/>
      <c r="B221" s="89"/>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x14ac:dyDescent="0.25">
      <c r="A222" s="80"/>
      <c r="B222" s="89"/>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x14ac:dyDescent="0.25">
      <c r="A223" s="80"/>
      <c r="B223" s="89"/>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x14ac:dyDescent="0.25">
      <c r="A224" s="80"/>
      <c r="B224" s="89"/>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x14ac:dyDescent="0.25">
      <c r="A225" s="80"/>
      <c r="B225" s="89"/>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x14ac:dyDescent="0.25">
      <c r="A226" s="80"/>
      <c r="B226" s="89"/>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x14ac:dyDescent="0.25">
      <c r="A227" s="80"/>
      <c r="B227" s="89"/>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x14ac:dyDescent="0.25">
      <c r="A228" s="80"/>
      <c r="B228" s="89"/>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x14ac:dyDescent="0.25">
      <c r="A229" s="80"/>
      <c r="B229" s="89"/>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x14ac:dyDescent="0.25">
      <c r="A230" s="80"/>
      <c r="B230" s="89"/>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x14ac:dyDescent="0.25">
      <c r="A231" s="80"/>
      <c r="B231" s="89"/>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x14ac:dyDescent="0.25">
      <c r="A232" s="80"/>
      <c r="B232" s="89"/>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x14ac:dyDescent="0.25">
      <c r="A233" s="80"/>
      <c r="B233" s="89"/>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x14ac:dyDescent="0.25">
      <c r="A234" s="80"/>
      <c r="B234" s="89"/>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x14ac:dyDescent="0.25">
      <c r="A235" s="80"/>
      <c r="B235" s="89"/>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x14ac:dyDescent="0.25">
      <c r="A236" s="80"/>
      <c r="B236" s="89"/>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x14ac:dyDescent="0.25">
      <c r="A237" s="80"/>
      <c r="B237" s="89"/>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x14ac:dyDescent="0.25">
      <c r="A238" s="80"/>
      <c r="B238" s="89"/>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x14ac:dyDescent="0.25">
      <c r="A239" s="80"/>
      <c r="B239" s="89"/>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x14ac:dyDescent="0.25">
      <c r="A240" s="80"/>
      <c r="B240" s="89"/>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x14ac:dyDescent="0.25">
      <c r="A241" s="80"/>
      <c r="B241" s="89"/>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x14ac:dyDescent="0.25">
      <c r="A242" s="80"/>
      <c r="B242" s="89"/>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x14ac:dyDescent="0.25">
      <c r="A243" s="80"/>
      <c r="B243" s="89"/>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x14ac:dyDescent="0.25">
      <c r="A244" s="80"/>
      <c r="B244" s="89"/>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x14ac:dyDescent="0.25">
      <c r="A245" s="80"/>
      <c r="B245" s="89"/>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x14ac:dyDescent="0.25">
      <c r="A246" s="80"/>
      <c r="B246" s="89"/>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x14ac:dyDescent="0.25">
      <c r="A247" s="80"/>
      <c r="B247" s="89"/>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x14ac:dyDescent="0.25">
      <c r="A248" s="80"/>
      <c r="B248" s="89"/>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x14ac:dyDescent="0.25">
      <c r="A249" s="80"/>
      <c r="B249" s="89"/>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x14ac:dyDescent="0.25">
      <c r="A250" s="80"/>
      <c r="B250" s="89"/>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x14ac:dyDescent="0.25">
      <c r="A251" s="80"/>
      <c r="B251" s="89"/>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x14ac:dyDescent="0.25">
      <c r="A252" s="80"/>
      <c r="B252" s="89"/>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x14ac:dyDescent="0.25">
      <c r="A253" s="80"/>
      <c r="B253" s="89"/>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x14ac:dyDescent="0.25">
      <c r="A254" s="80"/>
      <c r="B254" s="89"/>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x14ac:dyDescent="0.25">
      <c r="A255" s="80"/>
      <c r="B255" s="89"/>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x14ac:dyDescent="0.25">
      <c r="A256" s="80"/>
      <c r="B256" s="89"/>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x14ac:dyDescent="0.25">
      <c r="A257" s="80"/>
      <c r="B257" s="89"/>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x14ac:dyDescent="0.25">
      <c r="A258" s="80"/>
      <c r="B258" s="89"/>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x14ac:dyDescent="0.25">
      <c r="A259" s="80"/>
      <c r="B259" s="89"/>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x14ac:dyDescent="0.25">
      <c r="A260" s="80"/>
      <c r="B260" s="89"/>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x14ac:dyDescent="0.25">
      <c r="A261" s="80"/>
      <c r="B261" s="89"/>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x14ac:dyDescent="0.25">
      <c r="A262" s="80"/>
      <c r="B262" s="89"/>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x14ac:dyDescent="0.25">
      <c r="A263" s="80"/>
      <c r="B263" s="89"/>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x14ac:dyDescent="0.25">
      <c r="A264" s="80"/>
      <c r="B264" s="89"/>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x14ac:dyDescent="0.25">
      <c r="A265" s="80"/>
      <c r="B265" s="89"/>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x14ac:dyDescent="0.25">
      <c r="A266" s="80"/>
      <c r="B266" s="89"/>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x14ac:dyDescent="0.25">
      <c r="A267" s="80"/>
      <c r="B267" s="89"/>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x14ac:dyDescent="0.25">
      <c r="A268" s="80"/>
      <c r="B268" s="89"/>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x14ac:dyDescent="0.25">
      <c r="A269" s="80"/>
      <c r="B269" s="89"/>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x14ac:dyDescent="0.25">
      <c r="A270" s="80"/>
      <c r="B270" s="89"/>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x14ac:dyDescent="0.25">
      <c r="A271" s="80"/>
      <c r="B271" s="89"/>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x14ac:dyDescent="0.25">
      <c r="A272" s="80"/>
      <c r="B272" s="89"/>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x14ac:dyDescent="0.25">
      <c r="A273" s="80"/>
      <c r="B273" s="89"/>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x14ac:dyDescent="0.25">
      <c r="A274" s="80"/>
      <c r="B274" s="89"/>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x14ac:dyDescent="0.25">
      <c r="A275" s="80"/>
      <c r="B275" s="89"/>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x14ac:dyDescent="0.25">
      <c r="A276" s="80"/>
      <c r="B276" s="89"/>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x14ac:dyDescent="0.25">
      <c r="A277" s="80"/>
      <c r="B277" s="89"/>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x14ac:dyDescent="0.25">
      <c r="A278" s="80"/>
      <c r="B278" s="89"/>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x14ac:dyDescent="0.25">
      <c r="A279" s="80"/>
      <c r="B279" s="89"/>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x14ac:dyDescent="0.25">
      <c r="A280" s="80"/>
      <c r="B280" s="89"/>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x14ac:dyDescent="0.25">
      <c r="A281" s="80"/>
      <c r="B281" s="89"/>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x14ac:dyDescent="0.25">
      <c r="A282" s="80"/>
      <c r="B282" s="89"/>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x14ac:dyDescent="0.25">
      <c r="A283" s="80"/>
      <c r="B283" s="89"/>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x14ac:dyDescent="0.25">
      <c r="A284" s="80"/>
      <c r="B284" s="89"/>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x14ac:dyDescent="0.25">
      <c r="A285" s="80"/>
      <c r="B285" s="89"/>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25">
      <c r="A286" s="80"/>
      <c r="B286" s="89"/>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x14ac:dyDescent="0.25">
      <c r="A287" s="80"/>
      <c r="B287" s="89"/>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x14ac:dyDescent="0.25">
      <c r="A288" s="80"/>
      <c r="B288" s="89"/>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x14ac:dyDescent="0.25">
      <c r="A289" s="80"/>
      <c r="B289" s="89"/>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x14ac:dyDescent="0.25">
      <c r="A290" s="80"/>
      <c r="B290" s="89"/>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x14ac:dyDescent="0.25">
      <c r="A291" s="80"/>
      <c r="B291" s="89"/>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x14ac:dyDescent="0.25">
      <c r="A292" s="80"/>
      <c r="B292" s="89"/>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x14ac:dyDescent="0.25">
      <c r="A293" s="80"/>
      <c r="B293" s="89"/>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x14ac:dyDescent="0.25">
      <c r="A294" s="80"/>
      <c r="B294" s="89"/>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x14ac:dyDescent="0.25">
      <c r="A295" s="80"/>
      <c r="B295" s="89"/>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x14ac:dyDescent="0.25">
      <c r="A296" s="80"/>
      <c r="B296" s="89"/>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x14ac:dyDescent="0.25">
      <c r="A297" s="80"/>
      <c r="B297" s="89"/>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x14ac:dyDescent="0.25">
      <c r="A298" s="80"/>
      <c r="B298" s="89"/>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x14ac:dyDescent="0.25">
      <c r="A299" s="80"/>
      <c r="B299" s="89"/>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x14ac:dyDescent="0.25">
      <c r="A300" s="80"/>
      <c r="B300" s="89"/>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x14ac:dyDescent="0.25">
      <c r="A301" s="80"/>
      <c r="B301" s="89"/>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x14ac:dyDescent="0.25">
      <c r="A302" s="80"/>
      <c r="B302" s="89"/>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x14ac:dyDescent="0.25">
      <c r="A303" s="80"/>
      <c r="B303" s="89"/>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x14ac:dyDescent="0.25">
      <c r="A304" s="80"/>
      <c r="B304" s="89"/>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x14ac:dyDescent="0.25">
      <c r="A305" s="80"/>
      <c r="B305" s="89"/>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x14ac:dyDescent="0.25">
      <c r="A306" s="80"/>
      <c r="B306" s="89"/>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x14ac:dyDescent="0.25">
      <c r="A307" s="80"/>
      <c r="B307" s="89"/>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x14ac:dyDescent="0.25">
      <c r="A308" s="80"/>
      <c r="B308" s="89"/>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x14ac:dyDescent="0.25">
      <c r="A309" s="80"/>
      <c r="B309" s="89"/>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x14ac:dyDescent="0.25">
      <c r="A310" s="80"/>
      <c r="B310" s="89"/>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x14ac:dyDescent="0.25">
      <c r="A311" s="80"/>
      <c r="B311" s="89"/>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x14ac:dyDescent="0.25">
      <c r="A312" s="80"/>
      <c r="B312" s="89"/>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x14ac:dyDescent="0.25">
      <c r="A313" s="80"/>
      <c r="B313" s="89"/>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x14ac:dyDescent="0.25">
      <c r="A314" s="80"/>
      <c r="B314" s="89"/>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x14ac:dyDescent="0.25">
      <c r="A315" s="80"/>
      <c r="B315" s="89"/>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x14ac:dyDescent="0.25">
      <c r="A316" s="80"/>
      <c r="B316" s="89"/>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x14ac:dyDescent="0.25">
      <c r="A317" s="80"/>
      <c r="B317" s="89"/>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x14ac:dyDescent="0.25">
      <c r="A318" s="80"/>
      <c r="B318" s="89"/>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x14ac:dyDescent="0.25">
      <c r="A319" s="80"/>
      <c r="B319" s="89"/>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x14ac:dyDescent="0.25">
      <c r="A320" s="80"/>
      <c r="B320" s="89"/>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x14ac:dyDescent="0.25">
      <c r="A321" s="80"/>
      <c r="B321" s="89"/>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x14ac:dyDescent="0.25">
      <c r="A322" s="80"/>
      <c r="B322" s="89"/>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x14ac:dyDescent="0.25">
      <c r="A323" s="80"/>
      <c r="B323" s="89"/>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x14ac:dyDescent="0.25">
      <c r="A324" s="80"/>
      <c r="B324" s="89"/>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x14ac:dyDescent="0.25">
      <c r="A325" s="80"/>
      <c r="B325" s="89"/>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x14ac:dyDescent="0.25">
      <c r="A326" s="80"/>
      <c r="B326" s="89"/>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x14ac:dyDescent="0.25">
      <c r="A327" s="80"/>
      <c r="B327" s="89"/>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x14ac:dyDescent="0.25">
      <c r="A328" s="80"/>
      <c r="B328" s="89"/>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x14ac:dyDescent="0.25">
      <c r="A329" s="80"/>
      <c r="B329" s="89"/>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x14ac:dyDescent="0.25">
      <c r="A330" s="80"/>
      <c r="B330" s="89"/>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x14ac:dyDescent="0.25">
      <c r="A331" s="80"/>
      <c r="B331" s="89"/>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x14ac:dyDescent="0.25">
      <c r="A332" s="80"/>
      <c r="B332" s="89"/>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x14ac:dyDescent="0.25">
      <c r="A333" s="80"/>
      <c r="B333" s="89"/>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x14ac:dyDescent="0.25">
      <c r="A334" s="80"/>
      <c r="B334" s="89"/>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x14ac:dyDescent="0.25">
      <c r="A335" s="80"/>
      <c r="B335" s="89"/>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x14ac:dyDescent="0.25">
      <c r="A336" s="80"/>
      <c r="B336" s="89"/>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x14ac:dyDescent="0.25">
      <c r="A337" s="80"/>
      <c r="B337" s="89"/>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x14ac:dyDescent="0.25">
      <c r="A338" s="80"/>
      <c r="B338" s="89"/>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x14ac:dyDescent="0.25">
      <c r="A339" s="80"/>
      <c r="B339" s="89"/>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x14ac:dyDescent="0.25">
      <c r="A340" s="80"/>
      <c r="B340" s="89"/>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x14ac:dyDescent="0.25">
      <c r="A341" s="80"/>
      <c r="B341" s="89"/>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x14ac:dyDescent="0.25">
      <c r="A342" s="80"/>
      <c r="B342" s="89"/>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x14ac:dyDescent="0.25">
      <c r="A343" s="80"/>
      <c r="B343" s="89"/>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x14ac:dyDescent="0.25">
      <c r="A344" s="80"/>
      <c r="B344" s="89"/>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x14ac:dyDescent="0.25">
      <c r="A345" s="80"/>
      <c r="B345" s="89"/>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x14ac:dyDescent="0.25">
      <c r="A346" s="80"/>
      <c r="B346" s="89"/>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x14ac:dyDescent="0.25">
      <c r="A347" s="80"/>
      <c r="B347" s="89"/>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x14ac:dyDescent="0.25">
      <c r="A348" s="80"/>
      <c r="B348" s="89"/>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x14ac:dyDescent="0.25">
      <c r="A349" s="80"/>
      <c r="B349" s="89"/>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x14ac:dyDescent="0.25">
      <c r="A350" s="80"/>
      <c r="B350" s="89"/>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x14ac:dyDescent="0.25">
      <c r="A351" s="80"/>
      <c r="B351" s="89"/>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x14ac:dyDescent="0.25">
      <c r="A352" s="80"/>
      <c r="B352" s="89"/>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x14ac:dyDescent="0.25">
      <c r="A353" s="80"/>
      <c r="B353" s="89"/>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x14ac:dyDescent="0.25">
      <c r="A354" s="80"/>
      <c r="B354" s="89"/>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x14ac:dyDescent="0.25">
      <c r="A355" s="80"/>
      <c r="B355" s="89"/>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x14ac:dyDescent="0.25">
      <c r="A356" s="80"/>
      <c r="B356" s="89"/>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x14ac:dyDescent="0.25">
      <c r="A357" s="80"/>
      <c r="B357" s="89"/>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x14ac:dyDescent="0.25">
      <c r="A358" s="80"/>
      <c r="B358" s="89"/>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x14ac:dyDescent="0.25">
      <c r="A359" s="80"/>
      <c r="B359" s="89"/>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x14ac:dyDescent="0.25">
      <c r="A360" s="80"/>
      <c r="B360" s="89"/>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x14ac:dyDescent="0.25">
      <c r="A361" s="80"/>
      <c r="B361" s="89"/>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x14ac:dyDescent="0.25">
      <c r="A362" s="80"/>
      <c r="B362" s="89"/>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x14ac:dyDescent="0.25">
      <c r="A363" s="80"/>
      <c r="B363" s="89"/>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x14ac:dyDescent="0.25">
      <c r="A364" s="80"/>
      <c r="B364" s="89"/>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x14ac:dyDescent="0.25">
      <c r="A365" s="80"/>
      <c r="B365" s="89"/>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x14ac:dyDescent="0.25">
      <c r="A366" s="80"/>
      <c r="B366" s="89"/>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x14ac:dyDescent="0.25">
      <c r="A367" s="80"/>
      <c r="B367" s="89"/>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x14ac:dyDescent="0.25">
      <c r="A368" s="80"/>
      <c r="B368" s="89"/>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x14ac:dyDescent="0.25">
      <c r="A369" s="80"/>
      <c r="B369" s="89"/>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x14ac:dyDescent="0.25">
      <c r="A370" s="80"/>
      <c r="B370" s="89"/>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x14ac:dyDescent="0.25">
      <c r="A371" s="80"/>
      <c r="B371" s="89"/>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x14ac:dyDescent="0.25">
      <c r="A372" s="80"/>
      <c r="B372" s="89"/>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x14ac:dyDescent="0.25">
      <c r="A373" s="80"/>
      <c r="B373" s="89"/>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x14ac:dyDescent="0.25">
      <c r="A374" s="80"/>
      <c r="B374" s="89"/>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x14ac:dyDescent="0.25">
      <c r="A375" s="80"/>
      <c r="B375" s="89"/>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x14ac:dyDescent="0.25">
      <c r="A376" s="80"/>
      <c r="B376" s="89"/>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x14ac:dyDescent="0.25">
      <c r="A377" s="80"/>
      <c r="B377" s="89"/>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x14ac:dyDescent="0.25">
      <c r="A378" s="80"/>
      <c r="B378" s="89"/>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x14ac:dyDescent="0.25">
      <c r="A379" s="80"/>
      <c r="B379" s="89"/>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x14ac:dyDescent="0.25">
      <c r="A380" s="80"/>
      <c r="B380" s="89"/>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x14ac:dyDescent="0.25">
      <c r="A381" s="80"/>
      <c r="B381" s="89"/>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x14ac:dyDescent="0.25">
      <c r="A382" s="80"/>
      <c r="B382" s="89"/>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x14ac:dyDescent="0.25">
      <c r="A383" s="80"/>
      <c r="B383" s="89"/>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x14ac:dyDescent="0.25">
      <c r="A384" s="80"/>
      <c r="B384" s="89"/>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x14ac:dyDescent="0.25">
      <c r="A385" s="80"/>
      <c r="B385" s="89"/>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x14ac:dyDescent="0.25">
      <c r="A386" s="80"/>
      <c r="B386" s="89"/>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x14ac:dyDescent="0.25">
      <c r="A387" s="80"/>
      <c r="B387" s="89"/>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x14ac:dyDescent="0.25">
      <c r="A388" s="80"/>
      <c r="B388" s="89"/>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x14ac:dyDescent="0.25">
      <c r="A389" s="80"/>
      <c r="B389" s="89"/>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x14ac:dyDescent="0.25">
      <c r="A390" s="80"/>
      <c r="B390" s="89"/>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x14ac:dyDescent="0.25">
      <c r="A391" s="80"/>
      <c r="B391" s="89"/>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x14ac:dyDescent="0.25">
      <c r="A392" s="80"/>
      <c r="B392" s="89"/>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x14ac:dyDescent="0.25">
      <c r="A393" s="80"/>
      <c r="B393" s="89"/>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x14ac:dyDescent="0.25">
      <c r="A394" s="80"/>
      <c r="B394" s="89"/>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x14ac:dyDescent="0.25">
      <c r="A395" s="80"/>
      <c r="B395" s="89"/>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x14ac:dyDescent="0.25">
      <c r="A396" s="80"/>
      <c r="B396" s="89"/>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x14ac:dyDescent="0.25">
      <c r="A397" s="80"/>
      <c r="B397" s="89"/>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x14ac:dyDescent="0.25">
      <c r="A398" s="80"/>
      <c r="B398" s="89"/>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x14ac:dyDescent="0.25">
      <c r="A399" s="80"/>
      <c r="B399" s="89"/>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x14ac:dyDescent="0.25">
      <c r="A400" s="80"/>
      <c r="B400" s="89"/>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x14ac:dyDescent="0.25">
      <c r="A401" s="80"/>
      <c r="B401" s="89"/>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x14ac:dyDescent="0.25">
      <c r="A402" s="80"/>
      <c r="B402" s="89"/>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x14ac:dyDescent="0.25">
      <c r="A403" s="80"/>
      <c r="B403" s="89"/>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x14ac:dyDescent="0.25">
      <c r="A404" s="80"/>
      <c r="B404" s="89"/>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x14ac:dyDescent="0.25">
      <c r="A405" s="80"/>
      <c r="B405" s="89"/>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x14ac:dyDescent="0.25">
      <c r="A406" s="80"/>
      <c r="B406" s="89"/>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x14ac:dyDescent="0.25">
      <c r="A407" s="80"/>
      <c r="B407" s="89"/>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x14ac:dyDescent="0.25">
      <c r="A408" s="80"/>
      <c r="B408" s="89"/>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x14ac:dyDescent="0.25">
      <c r="A409" s="80"/>
      <c r="B409" s="89"/>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x14ac:dyDescent="0.25">
      <c r="A410" s="80"/>
      <c r="B410" s="89"/>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x14ac:dyDescent="0.25">
      <c r="A411" s="80"/>
      <c r="B411" s="89"/>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x14ac:dyDescent="0.25">
      <c r="A412" s="80"/>
      <c r="B412" s="89"/>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x14ac:dyDescent="0.25">
      <c r="A413" s="80"/>
      <c r="B413" s="89"/>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x14ac:dyDescent="0.25">
      <c r="A414" s="80"/>
      <c r="B414" s="89"/>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x14ac:dyDescent="0.25">
      <c r="A415" s="80"/>
      <c r="B415" s="89"/>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x14ac:dyDescent="0.25">
      <c r="A416" s="80"/>
      <c r="B416" s="89"/>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x14ac:dyDescent="0.25">
      <c r="A417" s="80"/>
      <c r="B417" s="89"/>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x14ac:dyDescent="0.25">
      <c r="A418" s="80"/>
      <c r="B418" s="89"/>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x14ac:dyDescent="0.25">
      <c r="A419" s="80"/>
      <c r="B419" s="89"/>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x14ac:dyDescent="0.25">
      <c r="A420" s="80"/>
      <c r="B420" s="89"/>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x14ac:dyDescent="0.25">
      <c r="A421" s="80"/>
      <c r="B421" s="89"/>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x14ac:dyDescent="0.25">
      <c r="A422" s="80"/>
      <c r="B422" s="89"/>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x14ac:dyDescent="0.25">
      <c r="A423" s="80"/>
      <c r="B423" s="89"/>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x14ac:dyDescent="0.25">
      <c r="A424" s="80"/>
      <c r="B424" s="89"/>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x14ac:dyDescent="0.25">
      <c r="A425" s="80"/>
      <c r="B425" s="89"/>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x14ac:dyDescent="0.25">
      <c r="A426" s="80"/>
      <c r="B426" s="89"/>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x14ac:dyDescent="0.25">
      <c r="A427" s="80"/>
      <c r="B427" s="89"/>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x14ac:dyDescent="0.25">
      <c r="A428" s="80"/>
      <c r="B428" s="89"/>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x14ac:dyDescent="0.25">
      <c r="A429" s="80"/>
      <c r="B429" s="89"/>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x14ac:dyDescent="0.25">
      <c r="A430" s="80"/>
      <c r="B430" s="89"/>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x14ac:dyDescent="0.25">
      <c r="A431" s="80"/>
      <c r="B431" s="89"/>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x14ac:dyDescent="0.25">
      <c r="A432" s="80"/>
      <c r="B432" s="89"/>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x14ac:dyDescent="0.25">
      <c r="A433" s="80"/>
      <c r="B433" s="89"/>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x14ac:dyDescent="0.25">
      <c r="A434" s="80"/>
      <c r="B434" s="89"/>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x14ac:dyDescent="0.25">
      <c r="A435" s="80"/>
      <c r="B435" s="89"/>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x14ac:dyDescent="0.25">
      <c r="A436" s="80"/>
      <c r="B436" s="89"/>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x14ac:dyDescent="0.25">
      <c r="A437" s="80"/>
      <c r="B437" s="89"/>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x14ac:dyDescent="0.25">
      <c r="A438" s="80"/>
      <c r="B438" s="89"/>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x14ac:dyDescent="0.25">
      <c r="A439" s="80"/>
      <c r="B439" s="89"/>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x14ac:dyDescent="0.25">
      <c r="A440" s="80"/>
      <c r="B440" s="89"/>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x14ac:dyDescent="0.25">
      <c r="A441" s="80"/>
      <c r="B441" s="89"/>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x14ac:dyDescent="0.25">
      <c r="A442" s="80"/>
      <c r="B442" s="89"/>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x14ac:dyDescent="0.25">
      <c r="A443" s="80"/>
      <c r="B443" s="89"/>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x14ac:dyDescent="0.25">
      <c r="A444" s="80"/>
      <c r="B444" s="89"/>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x14ac:dyDescent="0.25">
      <c r="A445" s="80"/>
      <c r="B445" s="89"/>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x14ac:dyDescent="0.25">
      <c r="A446" s="80"/>
      <c r="B446" s="89"/>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x14ac:dyDescent="0.25">
      <c r="A447" s="80"/>
      <c r="B447" s="89"/>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x14ac:dyDescent="0.25">
      <c r="A448" s="80"/>
      <c r="B448" s="89"/>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x14ac:dyDescent="0.25">
      <c r="A449" s="80"/>
      <c r="B449" s="89"/>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x14ac:dyDescent="0.25">
      <c r="A450" s="80"/>
      <c r="B450" s="89"/>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x14ac:dyDescent="0.25">
      <c r="A451" s="80"/>
      <c r="B451" s="89"/>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x14ac:dyDescent="0.25">
      <c r="A452" s="80"/>
      <c r="B452" s="89"/>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x14ac:dyDescent="0.25">
      <c r="A453" s="80"/>
      <c r="B453" s="89"/>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x14ac:dyDescent="0.25">
      <c r="A454" s="80"/>
      <c r="B454" s="89"/>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x14ac:dyDescent="0.25">
      <c r="A455" s="80"/>
      <c r="B455" s="89"/>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x14ac:dyDescent="0.25">
      <c r="A456" s="80"/>
      <c r="B456" s="89"/>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x14ac:dyDescent="0.25">
      <c r="A457" s="80"/>
      <c r="B457" s="89"/>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x14ac:dyDescent="0.25">
      <c r="A458" s="80"/>
      <c r="B458" s="89"/>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x14ac:dyDescent="0.25">
      <c r="A459" s="80"/>
      <c r="B459" s="89"/>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x14ac:dyDescent="0.25">
      <c r="A460" s="80"/>
      <c r="B460" s="89"/>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x14ac:dyDescent="0.25">
      <c r="A461" s="80"/>
      <c r="B461" s="89"/>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x14ac:dyDescent="0.25">
      <c r="A462" s="80"/>
      <c r="B462" s="89"/>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x14ac:dyDescent="0.25">
      <c r="A463" s="80"/>
      <c r="B463" s="89"/>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x14ac:dyDescent="0.25">
      <c r="A464" s="80"/>
      <c r="B464" s="89"/>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x14ac:dyDescent="0.25">
      <c r="A465" s="80"/>
      <c r="B465" s="89"/>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x14ac:dyDescent="0.25">
      <c r="A466" s="80"/>
      <c r="B466" s="89"/>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x14ac:dyDescent="0.25">
      <c r="A467" s="80"/>
      <c r="B467" s="89"/>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x14ac:dyDescent="0.25">
      <c r="A468" s="80"/>
      <c r="B468" s="89"/>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x14ac:dyDescent="0.25">
      <c r="A469" s="80"/>
      <c r="B469" s="89"/>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x14ac:dyDescent="0.25">
      <c r="A470" s="80"/>
      <c r="B470" s="89"/>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x14ac:dyDescent="0.25">
      <c r="A471" s="80"/>
      <c r="B471" s="89"/>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x14ac:dyDescent="0.25">
      <c r="A472" s="80"/>
      <c r="B472" s="89"/>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x14ac:dyDescent="0.25">
      <c r="A473" s="80"/>
      <c r="B473" s="89"/>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x14ac:dyDescent="0.25">
      <c r="A474" s="80"/>
      <c r="B474" s="89"/>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x14ac:dyDescent="0.25">
      <c r="A475" s="80"/>
      <c r="B475" s="89"/>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x14ac:dyDescent="0.25">
      <c r="A476" s="80"/>
      <c r="B476" s="89"/>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x14ac:dyDescent="0.25">
      <c r="A477" s="80"/>
      <c r="B477" s="89"/>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x14ac:dyDescent="0.25">
      <c r="A478" s="80"/>
      <c r="B478" s="89"/>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x14ac:dyDescent="0.25">
      <c r="A479" s="80"/>
      <c r="B479" s="89"/>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x14ac:dyDescent="0.25">
      <c r="A480" s="80"/>
      <c r="B480" s="89"/>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x14ac:dyDescent="0.25">
      <c r="A481" s="80"/>
      <c r="B481" s="89"/>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x14ac:dyDescent="0.25">
      <c r="A482" s="80"/>
      <c r="B482" s="89"/>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x14ac:dyDescent="0.25">
      <c r="A483" s="80"/>
      <c r="B483" s="89"/>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x14ac:dyDescent="0.25">
      <c r="A484" s="80"/>
      <c r="B484" s="89"/>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x14ac:dyDescent="0.25">
      <c r="A485" s="80"/>
      <c r="B485" s="89"/>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x14ac:dyDescent="0.25">
      <c r="A486" s="80"/>
      <c r="B486" s="89"/>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x14ac:dyDescent="0.25">
      <c r="A487" s="80"/>
      <c r="B487" s="89"/>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x14ac:dyDescent="0.25">
      <c r="A488" s="80"/>
      <c r="B488" s="89"/>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x14ac:dyDescent="0.25">
      <c r="A489" s="80"/>
      <c r="B489" s="89"/>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x14ac:dyDescent="0.25">
      <c r="A490" s="80"/>
      <c r="B490" s="89"/>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x14ac:dyDescent="0.25">
      <c r="A491" s="80"/>
      <c r="B491" s="89"/>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x14ac:dyDescent="0.25">
      <c r="A492" s="80"/>
      <c r="B492" s="89"/>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x14ac:dyDescent="0.25">
      <c r="A493" s="80"/>
      <c r="B493" s="89"/>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x14ac:dyDescent="0.25">
      <c r="A494" s="80"/>
      <c r="B494" s="89"/>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x14ac:dyDescent="0.25">
      <c r="A495" s="80"/>
      <c r="B495" s="89"/>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x14ac:dyDescent="0.25">
      <c r="A496" s="80"/>
      <c r="B496" s="89"/>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x14ac:dyDescent="0.25">
      <c r="A497" s="80"/>
      <c r="B497" s="89"/>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x14ac:dyDescent="0.25">
      <c r="A498" s="80"/>
      <c r="B498" s="8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x14ac:dyDescent="0.25">
      <c r="A499" s="80"/>
      <c r="B499" s="89"/>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x14ac:dyDescent="0.25">
      <c r="A500" s="80"/>
      <c r="B500" s="89"/>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x14ac:dyDescent="0.25">
      <c r="A501" s="80"/>
      <c r="B501" s="89"/>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x14ac:dyDescent="0.25">
      <c r="A502" s="80"/>
      <c r="B502" s="89"/>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x14ac:dyDescent="0.25">
      <c r="A503" s="80"/>
      <c r="B503" s="89"/>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x14ac:dyDescent="0.25">
      <c r="A504" s="80"/>
      <c r="B504" s="89"/>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x14ac:dyDescent="0.25">
      <c r="A505" s="80"/>
      <c r="B505" s="89"/>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x14ac:dyDescent="0.25">
      <c r="A506" s="80"/>
      <c r="B506" s="89"/>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x14ac:dyDescent="0.25">
      <c r="A507" s="80"/>
      <c r="B507" s="89"/>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x14ac:dyDescent="0.25">
      <c r="A508" s="80"/>
      <c r="B508" s="89"/>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x14ac:dyDescent="0.25">
      <c r="A509" s="80"/>
      <c r="B509" s="89"/>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x14ac:dyDescent="0.25">
      <c r="A510" s="80"/>
      <c r="B510" s="89"/>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x14ac:dyDescent="0.25">
      <c r="A511" s="80"/>
      <c r="B511" s="89"/>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x14ac:dyDescent="0.25">
      <c r="A512" s="80"/>
      <c r="B512" s="8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x14ac:dyDescent="0.25">
      <c r="A513" s="80"/>
      <c r="B513" s="89"/>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x14ac:dyDescent="0.25">
      <c r="A514" s="80"/>
      <c r="B514" s="89"/>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x14ac:dyDescent="0.25">
      <c r="A515" s="80"/>
      <c r="B515" s="89"/>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x14ac:dyDescent="0.25">
      <c r="A516" s="80"/>
      <c r="B516" s="89"/>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x14ac:dyDescent="0.25">
      <c r="A517" s="80"/>
      <c r="B517" s="89"/>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x14ac:dyDescent="0.25">
      <c r="A518" s="80"/>
      <c r="B518" s="89"/>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x14ac:dyDescent="0.25">
      <c r="A519" s="80"/>
      <c r="B519" s="89"/>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x14ac:dyDescent="0.25">
      <c r="A520" s="80"/>
      <c r="B520" s="89"/>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x14ac:dyDescent="0.25">
      <c r="A521" s="80"/>
      <c r="B521" s="89"/>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x14ac:dyDescent="0.25">
      <c r="A522" s="80"/>
      <c r="B522" s="89"/>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x14ac:dyDescent="0.25">
      <c r="A523" s="80"/>
      <c r="B523" s="89"/>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x14ac:dyDescent="0.25">
      <c r="A524" s="80"/>
      <c r="B524" s="89"/>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x14ac:dyDescent="0.25">
      <c r="A525" s="80"/>
      <c r="B525" s="89"/>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x14ac:dyDescent="0.25">
      <c r="A526" s="80"/>
      <c r="B526" s="89"/>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x14ac:dyDescent="0.25">
      <c r="A527" s="80"/>
      <c r="B527" s="89"/>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x14ac:dyDescent="0.25">
      <c r="A528" s="80"/>
      <c r="B528" s="89"/>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x14ac:dyDescent="0.25">
      <c r="A529" s="80"/>
      <c r="B529" s="89"/>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x14ac:dyDescent="0.25">
      <c r="A530" s="80"/>
      <c r="B530" s="89"/>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x14ac:dyDescent="0.25">
      <c r="A531" s="80"/>
      <c r="B531" s="89"/>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x14ac:dyDescent="0.25">
      <c r="A532" s="80"/>
      <c r="B532" s="89"/>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x14ac:dyDescent="0.25">
      <c r="A533" s="80"/>
      <c r="B533" s="89"/>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x14ac:dyDescent="0.25">
      <c r="A534" s="80"/>
      <c r="B534" s="89"/>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x14ac:dyDescent="0.25">
      <c r="A535" s="80"/>
      <c r="B535" s="89"/>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x14ac:dyDescent="0.25">
      <c r="A536" s="80"/>
      <c r="B536" s="89"/>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x14ac:dyDescent="0.25">
      <c r="A537" s="80"/>
      <c r="B537" s="89"/>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x14ac:dyDescent="0.25">
      <c r="A538" s="80"/>
      <c r="B538" s="89"/>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x14ac:dyDescent="0.25">
      <c r="A539" s="80"/>
      <c r="B539" s="89"/>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x14ac:dyDescent="0.25">
      <c r="A540" s="80"/>
      <c r="B540" s="89"/>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x14ac:dyDescent="0.25">
      <c r="A541" s="80"/>
      <c r="B541" s="89"/>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x14ac:dyDescent="0.25">
      <c r="A542" s="80"/>
      <c r="B542" s="89"/>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x14ac:dyDescent="0.25">
      <c r="A543" s="80"/>
      <c r="B543" s="89"/>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x14ac:dyDescent="0.25">
      <c r="A544" s="80"/>
      <c r="B544" s="89"/>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x14ac:dyDescent="0.25">
      <c r="A545" s="80"/>
      <c r="B545" s="89"/>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x14ac:dyDescent="0.25">
      <c r="A546" s="80"/>
      <c r="B546" s="89"/>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x14ac:dyDescent="0.25">
      <c r="A547" s="80"/>
      <c r="B547" s="89"/>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x14ac:dyDescent="0.25">
      <c r="A548" s="80"/>
      <c r="B548" s="89"/>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x14ac:dyDescent="0.25">
      <c r="A549" s="80"/>
      <c r="B549" s="89"/>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x14ac:dyDescent="0.25">
      <c r="A550" s="80"/>
      <c r="B550" s="89"/>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x14ac:dyDescent="0.25">
      <c r="A551" s="80"/>
      <c r="B551" s="89"/>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x14ac:dyDescent="0.25">
      <c r="A552" s="80"/>
      <c r="B552" s="89"/>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x14ac:dyDescent="0.25">
      <c r="A553" s="80"/>
      <c r="B553" s="89"/>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x14ac:dyDescent="0.25">
      <c r="A554" s="80"/>
      <c r="B554" s="89"/>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x14ac:dyDescent="0.25">
      <c r="A555" s="80"/>
      <c r="B555" s="89"/>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x14ac:dyDescent="0.25">
      <c r="A556" s="80"/>
      <c r="B556" s="89"/>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x14ac:dyDescent="0.25">
      <c r="A557" s="80"/>
      <c r="B557" s="89"/>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x14ac:dyDescent="0.25">
      <c r="A558" s="80"/>
      <c r="B558" s="89"/>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x14ac:dyDescent="0.25">
      <c r="A559" s="80"/>
      <c r="B559" s="89"/>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x14ac:dyDescent="0.25">
      <c r="A560" s="80"/>
      <c r="B560" s="89"/>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x14ac:dyDescent="0.25">
      <c r="A561" s="80"/>
      <c r="B561" s="89"/>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x14ac:dyDescent="0.25">
      <c r="A562" s="80"/>
      <c r="B562" s="89"/>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x14ac:dyDescent="0.25">
      <c r="A563" s="80"/>
      <c r="B563" s="89"/>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x14ac:dyDescent="0.25">
      <c r="A564" s="80"/>
      <c r="B564" s="89"/>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x14ac:dyDescent="0.25">
      <c r="A565" s="80"/>
      <c r="B565" s="89"/>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x14ac:dyDescent="0.25">
      <c r="A566" s="80"/>
      <c r="B566" s="89"/>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x14ac:dyDescent="0.25">
      <c r="A567" s="80"/>
      <c r="B567" s="89"/>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x14ac:dyDescent="0.25">
      <c r="A568" s="80"/>
      <c r="B568" s="89"/>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x14ac:dyDescent="0.25">
      <c r="A569" s="80"/>
      <c r="B569" s="89"/>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x14ac:dyDescent="0.25">
      <c r="A570" s="80"/>
      <c r="B570" s="89"/>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x14ac:dyDescent="0.25">
      <c r="A571" s="80"/>
      <c r="B571" s="89"/>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x14ac:dyDescent="0.25">
      <c r="A572" s="80"/>
      <c r="B572" s="89"/>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x14ac:dyDescent="0.25">
      <c r="A573" s="80"/>
      <c r="B573" s="89"/>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x14ac:dyDescent="0.25">
      <c r="A574" s="80"/>
      <c r="B574" s="89"/>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x14ac:dyDescent="0.25">
      <c r="A575" s="80"/>
      <c r="B575" s="89"/>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x14ac:dyDescent="0.25">
      <c r="A576" s="80"/>
      <c r="B576" s="89"/>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x14ac:dyDescent="0.25">
      <c r="A577" s="80"/>
      <c r="B577" s="89"/>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x14ac:dyDescent="0.25">
      <c r="A578" s="80"/>
      <c r="B578" s="89"/>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x14ac:dyDescent="0.25">
      <c r="A579" s="80"/>
      <c r="B579" s="89"/>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x14ac:dyDescent="0.25">
      <c r="A580" s="80"/>
      <c r="B580" s="89"/>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x14ac:dyDescent="0.25">
      <c r="A581" s="80"/>
      <c r="B581" s="89"/>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x14ac:dyDescent="0.25">
      <c r="A582" s="80"/>
      <c r="B582" s="89"/>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x14ac:dyDescent="0.25">
      <c r="A583" s="80"/>
      <c r="B583" s="89"/>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x14ac:dyDescent="0.25">
      <c r="A584" s="80"/>
      <c r="B584" s="89"/>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x14ac:dyDescent="0.25">
      <c r="A585" s="80"/>
      <c r="B585" s="89"/>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x14ac:dyDescent="0.25">
      <c r="A586" s="80"/>
      <c r="B586" s="89"/>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x14ac:dyDescent="0.25">
      <c r="A587" s="80"/>
      <c r="B587" s="89"/>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x14ac:dyDescent="0.25">
      <c r="A588" s="80"/>
      <c r="B588" s="89"/>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x14ac:dyDescent="0.25">
      <c r="A589" s="80"/>
      <c r="B589" s="89"/>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x14ac:dyDescent="0.25">
      <c r="A590" s="80"/>
      <c r="B590" s="89"/>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x14ac:dyDescent="0.25">
      <c r="A591" s="80"/>
      <c r="B591" s="89"/>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x14ac:dyDescent="0.25">
      <c r="A592" s="80"/>
      <c r="B592" s="89"/>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x14ac:dyDescent="0.25">
      <c r="A593" s="80"/>
      <c r="B593" s="89"/>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x14ac:dyDescent="0.25">
      <c r="A594" s="80"/>
      <c r="B594" s="89"/>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x14ac:dyDescent="0.25">
      <c r="A595" s="80"/>
      <c r="B595" s="89"/>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x14ac:dyDescent="0.25">
      <c r="A596" s="80"/>
      <c r="B596" s="89"/>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x14ac:dyDescent="0.25">
      <c r="A597" s="80"/>
      <c r="B597" s="89"/>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x14ac:dyDescent="0.25">
      <c r="A598" s="80"/>
      <c r="B598" s="89"/>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x14ac:dyDescent="0.25">
      <c r="A599" s="80"/>
      <c r="B599" s="89"/>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x14ac:dyDescent="0.25">
      <c r="A600" s="80"/>
      <c r="B600" s="89"/>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x14ac:dyDescent="0.25">
      <c r="A601" s="80"/>
      <c r="B601" s="89"/>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x14ac:dyDescent="0.25">
      <c r="A602" s="80"/>
      <c r="B602" s="89"/>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x14ac:dyDescent="0.25">
      <c r="A603" s="80"/>
      <c r="B603" s="89"/>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x14ac:dyDescent="0.25">
      <c r="A604" s="80"/>
      <c r="B604" s="89"/>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x14ac:dyDescent="0.25">
      <c r="A605" s="80"/>
      <c r="B605" s="89"/>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x14ac:dyDescent="0.25">
      <c r="A606" s="80"/>
      <c r="B606" s="89"/>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x14ac:dyDescent="0.25">
      <c r="A607" s="80"/>
      <c r="B607" s="89"/>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x14ac:dyDescent="0.25">
      <c r="A608" s="80"/>
      <c r="B608" s="89"/>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x14ac:dyDescent="0.25">
      <c r="A609" s="80"/>
      <c r="B609" s="89"/>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x14ac:dyDescent="0.25">
      <c r="A610" s="80"/>
      <c r="B610" s="89"/>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x14ac:dyDescent="0.25">
      <c r="A611" s="80"/>
      <c r="B611" s="89"/>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x14ac:dyDescent="0.25">
      <c r="A612" s="80"/>
      <c r="B612" s="89"/>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x14ac:dyDescent="0.25">
      <c r="A613" s="80"/>
      <c r="B613" s="89"/>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x14ac:dyDescent="0.25">
      <c r="A614" s="80"/>
      <c r="B614" s="89"/>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x14ac:dyDescent="0.25">
      <c r="A615" s="80"/>
      <c r="B615" s="89"/>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x14ac:dyDescent="0.25">
      <c r="A616" s="80"/>
      <c r="B616" s="89"/>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x14ac:dyDescent="0.25">
      <c r="A617" s="80"/>
      <c r="B617" s="89"/>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x14ac:dyDescent="0.25">
      <c r="A618" s="80"/>
      <c r="B618" s="89"/>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x14ac:dyDescent="0.25">
      <c r="A619" s="80"/>
      <c r="B619" s="89"/>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x14ac:dyDescent="0.25">
      <c r="A620" s="80"/>
      <c r="B620" s="89"/>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x14ac:dyDescent="0.25">
      <c r="A621" s="80"/>
      <c r="B621" s="89"/>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x14ac:dyDescent="0.25">
      <c r="A622" s="80"/>
      <c r="B622" s="89"/>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x14ac:dyDescent="0.25">
      <c r="A623" s="80"/>
      <c r="B623" s="89"/>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x14ac:dyDescent="0.25">
      <c r="A624" s="80"/>
      <c r="B624" s="89"/>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x14ac:dyDescent="0.25">
      <c r="A625" s="80"/>
      <c r="B625" s="89"/>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x14ac:dyDescent="0.25">
      <c r="A626" s="80"/>
      <c r="B626" s="89"/>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x14ac:dyDescent="0.25">
      <c r="A627" s="80"/>
      <c r="B627" s="89"/>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x14ac:dyDescent="0.25">
      <c r="A628" s="80"/>
      <c r="B628" s="89"/>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x14ac:dyDescent="0.25">
      <c r="A629" s="80"/>
      <c r="B629" s="89"/>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x14ac:dyDescent="0.25">
      <c r="A630" s="80"/>
      <c r="B630" s="89"/>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x14ac:dyDescent="0.25">
      <c r="A631" s="80"/>
      <c r="B631" s="89"/>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x14ac:dyDescent="0.25">
      <c r="A632" s="80"/>
      <c r="B632" s="89"/>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x14ac:dyDescent="0.25">
      <c r="A633" s="80"/>
      <c r="B633" s="89"/>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x14ac:dyDescent="0.25">
      <c r="A634" s="80"/>
      <c r="B634" s="89"/>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x14ac:dyDescent="0.25">
      <c r="A635" s="80"/>
      <c r="B635" s="89"/>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x14ac:dyDescent="0.25">
      <c r="A636" s="80"/>
      <c r="B636" s="89"/>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x14ac:dyDescent="0.25">
      <c r="A637" s="80"/>
      <c r="B637" s="89"/>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x14ac:dyDescent="0.25">
      <c r="A638" s="80"/>
      <c r="B638" s="89"/>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x14ac:dyDescent="0.25">
      <c r="A639" s="80"/>
      <c r="B639" s="89"/>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x14ac:dyDescent="0.25">
      <c r="A640" s="80"/>
      <c r="B640" s="89"/>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x14ac:dyDescent="0.25">
      <c r="A641" s="80"/>
      <c r="B641" s="89"/>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x14ac:dyDescent="0.25">
      <c r="A642" s="80"/>
      <c r="B642" s="89"/>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x14ac:dyDescent="0.25">
      <c r="A643" s="80"/>
      <c r="B643" s="89"/>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x14ac:dyDescent="0.25">
      <c r="A644" s="80"/>
      <c r="B644" s="89"/>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x14ac:dyDescent="0.25">
      <c r="A645" s="80"/>
      <c r="B645" s="89"/>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x14ac:dyDescent="0.25">
      <c r="A646" s="80"/>
      <c r="B646" s="89"/>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x14ac:dyDescent="0.25">
      <c r="A647" s="80"/>
      <c r="B647" s="89"/>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x14ac:dyDescent="0.25">
      <c r="A648" s="80"/>
      <c r="B648" s="89"/>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x14ac:dyDescent="0.25">
      <c r="A649" s="80"/>
      <c r="B649" s="89"/>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x14ac:dyDescent="0.25">
      <c r="A650" s="80"/>
      <c r="B650" s="89"/>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x14ac:dyDescent="0.25">
      <c r="A651" s="80"/>
      <c r="B651" s="89"/>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x14ac:dyDescent="0.25">
      <c r="A652" s="80"/>
      <c r="B652" s="89"/>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x14ac:dyDescent="0.25">
      <c r="A653" s="80"/>
      <c r="B653" s="89"/>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x14ac:dyDescent="0.25">
      <c r="A654" s="80"/>
      <c r="B654" s="89"/>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x14ac:dyDescent="0.25">
      <c r="A655" s="80"/>
      <c r="B655" s="89"/>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x14ac:dyDescent="0.25">
      <c r="A656" s="80"/>
      <c r="B656" s="89"/>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x14ac:dyDescent="0.25">
      <c r="A657" s="80"/>
      <c r="B657" s="89"/>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x14ac:dyDescent="0.25">
      <c r="A658" s="80"/>
      <c r="B658" s="89"/>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x14ac:dyDescent="0.25">
      <c r="A659" s="80"/>
      <c r="B659" s="89"/>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x14ac:dyDescent="0.25">
      <c r="A660" s="80"/>
      <c r="B660" s="89"/>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x14ac:dyDescent="0.25">
      <c r="A661" s="80"/>
      <c r="B661" s="89"/>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x14ac:dyDescent="0.25">
      <c r="A662" s="80"/>
      <c r="B662" s="89"/>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x14ac:dyDescent="0.25">
      <c r="A663" s="80"/>
      <c r="B663" s="89"/>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x14ac:dyDescent="0.25">
      <c r="A664" s="80"/>
      <c r="B664" s="89"/>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x14ac:dyDescent="0.25">
      <c r="A665" s="80"/>
      <c r="B665" s="89"/>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x14ac:dyDescent="0.25">
      <c r="A666" s="80"/>
      <c r="B666" s="89"/>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x14ac:dyDescent="0.25">
      <c r="A667" s="80"/>
      <c r="B667" s="89"/>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x14ac:dyDescent="0.25">
      <c r="A668" s="80"/>
      <c r="B668" s="89"/>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x14ac:dyDescent="0.25">
      <c r="A669" s="80"/>
      <c r="B669" s="89"/>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x14ac:dyDescent="0.25">
      <c r="A670" s="80"/>
      <c r="B670" s="89"/>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x14ac:dyDescent="0.25">
      <c r="A671" s="80"/>
      <c r="B671" s="89"/>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x14ac:dyDescent="0.25">
      <c r="A672" s="80"/>
      <c r="B672" s="89"/>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x14ac:dyDescent="0.25">
      <c r="A673" s="80"/>
      <c r="B673" s="89"/>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x14ac:dyDescent="0.25">
      <c r="A674" s="80"/>
      <c r="B674" s="89"/>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x14ac:dyDescent="0.25">
      <c r="A675" s="80"/>
      <c r="B675" s="89"/>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x14ac:dyDescent="0.25">
      <c r="A676" s="80"/>
      <c r="B676" s="89"/>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x14ac:dyDescent="0.25">
      <c r="A677" s="80"/>
      <c r="B677" s="89"/>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x14ac:dyDescent="0.25">
      <c r="A678" s="80"/>
      <c r="B678" s="89"/>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x14ac:dyDescent="0.25">
      <c r="A679" s="80"/>
      <c r="B679" s="89"/>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x14ac:dyDescent="0.25">
      <c r="A680" s="80"/>
      <c r="B680" s="89"/>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x14ac:dyDescent="0.25">
      <c r="A681" s="80"/>
      <c r="B681" s="89"/>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x14ac:dyDescent="0.25">
      <c r="A682" s="80"/>
      <c r="B682" s="89"/>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x14ac:dyDescent="0.25">
      <c r="A683" s="80"/>
      <c r="B683" s="89"/>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x14ac:dyDescent="0.25">
      <c r="A684" s="80"/>
      <c r="B684" s="89"/>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x14ac:dyDescent="0.25">
      <c r="A685" s="80"/>
      <c r="B685" s="89"/>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x14ac:dyDescent="0.25">
      <c r="A686" s="80"/>
      <c r="B686" s="89"/>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x14ac:dyDescent="0.25">
      <c r="A687" s="80"/>
      <c r="B687" s="89"/>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x14ac:dyDescent="0.25">
      <c r="A688" s="80"/>
      <c r="B688" s="89"/>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x14ac:dyDescent="0.25">
      <c r="A689" s="80"/>
      <c r="B689" s="89"/>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x14ac:dyDescent="0.25">
      <c r="A690" s="80"/>
      <c r="B690" s="89"/>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x14ac:dyDescent="0.25">
      <c r="A691" s="80"/>
      <c r="B691" s="89"/>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x14ac:dyDescent="0.25">
      <c r="A692" s="80"/>
      <c r="B692" s="89"/>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x14ac:dyDescent="0.25">
      <c r="A693" s="80"/>
      <c r="B693" s="89"/>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x14ac:dyDescent="0.25">
      <c r="A694" s="80"/>
      <c r="B694" s="89"/>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x14ac:dyDescent="0.25">
      <c r="A695" s="80"/>
      <c r="B695" s="89"/>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x14ac:dyDescent="0.25">
      <c r="A696" s="80"/>
      <c r="B696" s="89"/>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x14ac:dyDescent="0.25">
      <c r="A697" s="80"/>
      <c r="B697" s="89"/>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x14ac:dyDescent="0.25">
      <c r="A698" s="80"/>
      <c r="B698" s="89"/>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x14ac:dyDescent="0.25">
      <c r="A699" s="80"/>
      <c r="B699" s="89"/>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x14ac:dyDescent="0.25">
      <c r="A700" s="80"/>
      <c r="B700" s="89"/>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x14ac:dyDescent="0.25">
      <c r="A701" s="80"/>
      <c r="B701" s="89"/>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x14ac:dyDescent="0.25">
      <c r="A702" s="80"/>
      <c r="B702" s="89"/>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x14ac:dyDescent="0.25">
      <c r="A703" s="80"/>
      <c r="B703" s="89"/>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x14ac:dyDescent="0.25">
      <c r="A704" s="80"/>
      <c r="B704" s="89"/>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x14ac:dyDescent="0.25">
      <c r="A705" s="80"/>
      <c r="B705" s="89"/>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x14ac:dyDescent="0.25">
      <c r="A706" s="80"/>
      <c r="B706" s="89"/>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x14ac:dyDescent="0.25">
      <c r="A707" s="80"/>
      <c r="B707" s="89"/>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x14ac:dyDescent="0.25">
      <c r="A708" s="80"/>
      <c r="B708" s="89"/>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x14ac:dyDescent="0.25">
      <c r="A709" s="80"/>
      <c r="B709" s="89"/>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x14ac:dyDescent="0.25">
      <c r="A710" s="80"/>
      <c r="B710" s="89"/>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x14ac:dyDescent="0.25">
      <c r="A711" s="80"/>
      <c r="B711" s="89"/>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x14ac:dyDescent="0.25">
      <c r="A712" s="80"/>
      <c r="B712" s="89"/>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x14ac:dyDescent="0.25">
      <c r="A713" s="80"/>
      <c r="B713" s="89"/>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x14ac:dyDescent="0.25">
      <c r="A714" s="80"/>
      <c r="B714" s="89"/>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x14ac:dyDescent="0.25">
      <c r="A715" s="80"/>
      <c r="B715" s="89"/>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x14ac:dyDescent="0.25">
      <c r="A716" s="80"/>
      <c r="B716" s="89"/>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x14ac:dyDescent="0.25">
      <c r="A717" s="80"/>
      <c r="B717" s="89"/>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x14ac:dyDescent="0.25">
      <c r="A718" s="80"/>
      <c r="B718" s="89"/>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x14ac:dyDescent="0.25">
      <c r="A719" s="80"/>
      <c r="B719" s="89"/>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x14ac:dyDescent="0.25">
      <c r="A720" s="80"/>
      <c r="B720" s="89"/>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x14ac:dyDescent="0.25">
      <c r="A721" s="80"/>
      <c r="B721" s="89"/>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x14ac:dyDescent="0.25">
      <c r="A722" s="80"/>
      <c r="B722" s="89"/>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x14ac:dyDescent="0.25">
      <c r="A723" s="80"/>
      <c r="B723" s="89"/>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x14ac:dyDescent="0.25">
      <c r="A724" s="80"/>
      <c r="B724" s="89"/>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x14ac:dyDescent="0.25">
      <c r="A725" s="80"/>
      <c r="B725" s="89"/>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x14ac:dyDescent="0.25">
      <c r="A726" s="80"/>
      <c r="B726" s="89"/>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x14ac:dyDescent="0.25">
      <c r="A727" s="80"/>
      <c r="B727" s="89"/>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x14ac:dyDescent="0.25">
      <c r="A728" s="80"/>
      <c r="B728" s="89"/>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x14ac:dyDescent="0.25">
      <c r="A729" s="80"/>
      <c r="B729" s="89"/>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x14ac:dyDescent="0.25">
      <c r="A730" s="80"/>
      <c r="B730" s="89"/>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x14ac:dyDescent="0.25">
      <c r="A731" s="80"/>
      <c r="B731" s="89"/>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x14ac:dyDescent="0.25">
      <c r="A732" s="80"/>
      <c r="B732" s="89"/>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x14ac:dyDescent="0.25">
      <c r="A733" s="80"/>
      <c r="B733" s="89"/>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x14ac:dyDescent="0.25">
      <c r="A734" s="80"/>
      <c r="B734" s="89"/>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x14ac:dyDescent="0.25">
      <c r="A735" s="80"/>
      <c r="B735" s="89"/>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x14ac:dyDescent="0.25">
      <c r="A736" s="80"/>
      <c r="B736" s="89"/>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x14ac:dyDescent="0.25">
      <c r="A737" s="80"/>
      <c r="B737" s="89"/>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x14ac:dyDescent="0.25">
      <c r="A738" s="80"/>
      <c r="B738" s="89"/>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x14ac:dyDescent="0.25">
      <c r="A739" s="80"/>
      <c r="B739" s="89"/>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x14ac:dyDescent="0.25">
      <c r="A740" s="80"/>
      <c r="B740" s="89"/>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x14ac:dyDescent="0.25">
      <c r="A741" s="80"/>
      <c r="B741" s="89"/>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x14ac:dyDescent="0.25">
      <c r="A742" s="80"/>
      <c r="B742" s="89"/>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x14ac:dyDescent="0.25">
      <c r="A743" s="80"/>
      <c r="B743" s="89"/>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x14ac:dyDescent="0.25">
      <c r="A744" s="80"/>
      <c r="B744" s="89"/>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x14ac:dyDescent="0.25">
      <c r="A745" s="80"/>
      <c r="B745" s="89"/>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x14ac:dyDescent="0.25">
      <c r="A746" s="80"/>
      <c r="B746" s="89"/>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x14ac:dyDescent="0.25">
      <c r="A747" s="80"/>
      <c r="B747" s="89"/>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x14ac:dyDescent="0.25">
      <c r="A748" s="80"/>
      <c r="B748" s="89"/>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x14ac:dyDescent="0.25">
      <c r="A749" s="80"/>
      <c r="B749" s="89"/>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x14ac:dyDescent="0.25">
      <c r="A750" s="80"/>
      <c r="B750" s="89"/>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x14ac:dyDescent="0.25">
      <c r="A751" s="80"/>
      <c r="B751" s="89"/>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x14ac:dyDescent="0.25">
      <c r="A752" s="80"/>
      <c r="B752" s="89"/>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x14ac:dyDescent="0.25">
      <c r="A753" s="80"/>
      <c r="B753" s="89"/>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x14ac:dyDescent="0.25">
      <c r="A754" s="80"/>
      <c r="B754" s="89"/>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x14ac:dyDescent="0.25">
      <c r="A755" s="80"/>
      <c r="B755" s="89"/>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x14ac:dyDescent="0.25">
      <c r="A756" s="80"/>
      <c r="B756" s="89"/>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x14ac:dyDescent="0.25">
      <c r="A757" s="80"/>
      <c r="B757" s="89"/>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x14ac:dyDescent="0.25">
      <c r="A758" s="80"/>
      <c r="B758" s="89"/>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x14ac:dyDescent="0.25">
      <c r="A759" s="80"/>
      <c r="B759" s="89"/>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x14ac:dyDescent="0.25">
      <c r="A760" s="80"/>
      <c r="B760" s="89"/>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x14ac:dyDescent="0.25">
      <c r="A761" s="80"/>
      <c r="B761" s="89"/>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x14ac:dyDescent="0.25">
      <c r="A762" s="80"/>
      <c r="B762" s="89"/>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x14ac:dyDescent="0.25">
      <c r="A763" s="80"/>
      <c r="B763" s="89"/>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x14ac:dyDescent="0.25">
      <c r="A764" s="80"/>
      <c r="B764" s="89"/>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x14ac:dyDescent="0.25">
      <c r="A765" s="80"/>
      <c r="B765" s="89"/>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x14ac:dyDescent="0.25">
      <c r="A766" s="80"/>
      <c r="B766" s="89"/>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x14ac:dyDescent="0.25">
      <c r="A767" s="80"/>
      <c r="B767" s="89"/>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x14ac:dyDescent="0.25">
      <c r="A768" s="80"/>
      <c r="B768" s="89"/>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x14ac:dyDescent="0.25">
      <c r="A769" s="80"/>
      <c r="B769" s="89"/>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x14ac:dyDescent="0.25">
      <c r="A770" s="80"/>
      <c r="B770" s="89"/>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x14ac:dyDescent="0.25">
      <c r="A771" s="80"/>
      <c r="B771" s="89"/>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x14ac:dyDescent="0.25">
      <c r="A772" s="80"/>
      <c r="B772" s="89"/>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x14ac:dyDescent="0.25">
      <c r="A773" s="80"/>
      <c r="B773" s="89"/>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x14ac:dyDescent="0.25">
      <c r="A774" s="80"/>
      <c r="B774" s="89"/>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x14ac:dyDescent="0.25">
      <c r="A775" s="80"/>
      <c r="B775" s="89"/>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x14ac:dyDescent="0.25">
      <c r="A776" s="80"/>
      <c r="B776" s="89"/>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x14ac:dyDescent="0.25">
      <c r="A777" s="80"/>
      <c r="B777" s="89"/>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x14ac:dyDescent="0.25">
      <c r="A778" s="80"/>
      <c r="B778" s="89"/>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x14ac:dyDescent="0.25">
      <c r="A779" s="80"/>
      <c r="B779" s="89"/>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x14ac:dyDescent="0.25">
      <c r="A780" s="80"/>
      <c r="B780" s="89"/>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x14ac:dyDescent="0.25">
      <c r="A781" s="80"/>
      <c r="B781" s="89"/>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x14ac:dyDescent="0.25">
      <c r="A782" s="80"/>
      <c r="B782" s="89"/>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x14ac:dyDescent="0.25">
      <c r="A783" s="80"/>
      <c r="B783" s="89"/>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x14ac:dyDescent="0.25">
      <c r="A784" s="80"/>
      <c r="B784" s="89"/>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x14ac:dyDescent="0.25">
      <c r="A785" s="80"/>
      <c r="B785" s="89"/>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x14ac:dyDescent="0.25">
      <c r="A786" s="80"/>
      <c r="B786" s="89"/>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x14ac:dyDescent="0.25">
      <c r="A787" s="80"/>
      <c r="B787" s="89"/>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x14ac:dyDescent="0.25">
      <c r="A788" s="80"/>
      <c r="B788" s="89"/>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x14ac:dyDescent="0.25">
      <c r="A789" s="80"/>
      <c r="B789" s="89"/>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x14ac:dyDescent="0.25">
      <c r="A790" s="80"/>
      <c r="B790" s="89"/>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x14ac:dyDescent="0.25">
      <c r="A791" s="80"/>
      <c r="B791" s="89"/>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x14ac:dyDescent="0.25">
      <c r="A792" s="80"/>
      <c r="B792" s="89"/>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x14ac:dyDescent="0.25">
      <c r="A793" s="80"/>
      <c r="B793" s="89"/>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x14ac:dyDescent="0.25">
      <c r="A794" s="80"/>
      <c r="B794" s="89"/>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x14ac:dyDescent="0.25">
      <c r="A795" s="80"/>
      <c r="B795" s="89"/>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x14ac:dyDescent="0.25">
      <c r="A796" s="80"/>
      <c r="B796" s="89"/>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x14ac:dyDescent="0.25">
      <c r="A797" s="80"/>
      <c r="B797" s="89"/>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x14ac:dyDescent="0.25">
      <c r="A798" s="80"/>
      <c r="B798" s="89"/>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x14ac:dyDescent="0.25">
      <c r="A799" s="80"/>
      <c r="B799" s="89"/>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x14ac:dyDescent="0.25">
      <c r="A800" s="80"/>
      <c r="B800" s="89"/>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x14ac:dyDescent="0.25">
      <c r="A801" s="80"/>
      <c r="B801" s="89"/>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x14ac:dyDescent="0.25">
      <c r="A802" s="80"/>
      <c r="B802" s="89"/>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x14ac:dyDescent="0.25">
      <c r="A803" s="80"/>
      <c r="B803" s="89"/>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x14ac:dyDescent="0.25">
      <c r="A804" s="80"/>
      <c r="B804" s="89"/>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x14ac:dyDescent="0.25">
      <c r="A805" s="80"/>
      <c r="B805" s="89"/>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x14ac:dyDescent="0.25">
      <c r="A806" s="80"/>
      <c r="B806" s="89"/>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x14ac:dyDescent="0.25">
      <c r="A807" s="80"/>
      <c r="B807" s="89"/>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x14ac:dyDescent="0.25">
      <c r="A808" s="80"/>
      <c r="B808" s="89"/>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x14ac:dyDescent="0.25">
      <c r="A809" s="80"/>
      <c r="B809" s="89"/>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x14ac:dyDescent="0.25">
      <c r="A810" s="80"/>
      <c r="B810" s="89"/>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x14ac:dyDescent="0.25">
      <c r="A811" s="80"/>
      <c r="B811" s="89"/>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x14ac:dyDescent="0.25">
      <c r="A812" s="80"/>
      <c r="B812" s="89"/>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x14ac:dyDescent="0.25">
      <c r="A813" s="80"/>
      <c r="B813" s="89"/>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x14ac:dyDescent="0.25">
      <c r="A814" s="80"/>
      <c r="B814" s="89"/>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x14ac:dyDescent="0.25">
      <c r="A815" s="80"/>
      <c r="B815" s="89"/>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x14ac:dyDescent="0.25">
      <c r="A816" s="80"/>
      <c r="B816" s="89"/>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x14ac:dyDescent="0.25">
      <c r="A817" s="80"/>
      <c r="B817" s="89"/>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x14ac:dyDescent="0.25">
      <c r="A818" s="80"/>
      <c r="B818" s="89"/>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x14ac:dyDescent="0.25">
      <c r="A819" s="80"/>
      <c r="B819" s="89"/>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x14ac:dyDescent="0.25">
      <c r="A820" s="80"/>
      <c r="B820" s="89"/>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x14ac:dyDescent="0.25">
      <c r="A821" s="80"/>
      <c r="B821" s="89"/>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x14ac:dyDescent="0.25">
      <c r="A822" s="80"/>
      <c r="B822" s="89"/>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x14ac:dyDescent="0.25">
      <c r="A823" s="80"/>
      <c r="B823" s="89"/>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x14ac:dyDescent="0.25">
      <c r="A824" s="80"/>
      <c r="B824" s="89"/>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x14ac:dyDescent="0.25">
      <c r="A825" s="80"/>
      <c r="B825" s="89"/>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x14ac:dyDescent="0.25">
      <c r="A826" s="80"/>
      <c r="B826" s="89"/>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x14ac:dyDescent="0.25">
      <c r="A827" s="80"/>
      <c r="B827" s="89"/>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x14ac:dyDescent="0.25">
      <c r="A828" s="80"/>
      <c r="B828" s="89"/>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x14ac:dyDescent="0.25">
      <c r="A829" s="80"/>
      <c r="B829" s="89"/>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x14ac:dyDescent="0.25">
      <c r="A830" s="80"/>
      <c r="B830" s="89"/>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x14ac:dyDescent="0.25">
      <c r="A831" s="80"/>
      <c r="B831" s="89"/>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x14ac:dyDescent="0.25">
      <c r="A832" s="80"/>
      <c r="B832" s="89"/>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x14ac:dyDescent="0.25">
      <c r="A833" s="80"/>
      <c r="B833" s="89"/>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x14ac:dyDescent="0.25">
      <c r="A834" s="80"/>
      <c r="B834" s="89"/>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x14ac:dyDescent="0.25">
      <c r="A835" s="80"/>
      <c r="B835" s="89"/>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x14ac:dyDescent="0.25">
      <c r="A836" s="80"/>
      <c r="B836" s="89"/>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x14ac:dyDescent="0.25">
      <c r="A837" s="80"/>
      <c r="B837" s="89"/>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x14ac:dyDescent="0.25">
      <c r="A838" s="80"/>
      <c r="B838" s="89"/>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x14ac:dyDescent="0.25">
      <c r="A839" s="80"/>
      <c r="B839" s="89"/>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x14ac:dyDescent="0.25">
      <c r="A840" s="80"/>
      <c r="B840" s="89"/>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x14ac:dyDescent="0.25">
      <c r="A841" s="80"/>
      <c r="B841" s="89"/>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x14ac:dyDescent="0.25">
      <c r="A842" s="80"/>
      <c r="B842" s="89"/>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x14ac:dyDescent="0.25">
      <c r="A843" s="80"/>
      <c r="B843" s="89"/>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x14ac:dyDescent="0.25">
      <c r="A844" s="80"/>
      <c r="B844" s="89"/>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x14ac:dyDescent="0.25">
      <c r="A845" s="80"/>
      <c r="B845" s="89"/>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x14ac:dyDescent="0.25">
      <c r="A846" s="80"/>
      <c r="B846" s="89"/>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x14ac:dyDescent="0.25">
      <c r="A847" s="80"/>
      <c r="B847" s="89"/>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x14ac:dyDescent="0.25">
      <c r="A848" s="80"/>
      <c r="B848" s="89"/>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x14ac:dyDescent="0.25">
      <c r="A849" s="80"/>
      <c r="B849" s="89"/>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x14ac:dyDescent="0.25">
      <c r="A850" s="80"/>
      <c r="B850" s="89"/>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x14ac:dyDescent="0.25">
      <c r="A851" s="80"/>
      <c r="B851" s="89"/>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x14ac:dyDescent="0.25">
      <c r="A852" s="80"/>
      <c r="B852" s="89"/>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x14ac:dyDescent="0.25">
      <c r="A853" s="80"/>
      <c r="B853" s="89"/>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x14ac:dyDescent="0.25">
      <c r="A854" s="80"/>
      <c r="B854" s="89"/>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x14ac:dyDescent="0.25">
      <c r="A855" s="80"/>
      <c r="B855" s="89"/>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x14ac:dyDescent="0.25">
      <c r="A856" s="80"/>
      <c r="B856" s="89"/>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x14ac:dyDescent="0.25">
      <c r="A857" s="80"/>
      <c r="B857" s="89"/>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x14ac:dyDescent="0.25">
      <c r="A858" s="80"/>
      <c r="B858" s="89"/>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x14ac:dyDescent="0.25">
      <c r="A859" s="80"/>
      <c r="B859" s="89"/>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x14ac:dyDescent="0.25">
      <c r="A860" s="80"/>
      <c r="B860" s="89"/>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x14ac:dyDescent="0.25">
      <c r="A861" s="80"/>
      <c r="B861" s="89"/>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x14ac:dyDescent="0.25">
      <c r="A862" s="80"/>
      <c r="B862" s="89"/>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x14ac:dyDescent="0.25">
      <c r="A863" s="80"/>
      <c r="B863" s="89"/>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x14ac:dyDescent="0.25">
      <c r="A864" s="80"/>
      <c r="B864" s="89"/>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x14ac:dyDescent="0.25">
      <c r="A865" s="80"/>
      <c r="B865" s="89"/>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x14ac:dyDescent="0.25">
      <c r="A866" s="80"/>
      <c r="B866" s="89"/>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x14ac:dyDescent="0.25">
      <c r="A867" s="80"/>
      <c r="B867" s="89"/>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x14ac:dyDescent="0.25">
      <c r="A868" s="80"/>
      <c r="B868" s="89"/>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x14ac:dyDescent="0.25">
      <c r="A869" s="80"/>
      <c r="B869" s="89"/>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x14ac:dyDescent="0.25">
      <c r="A870" s="80"/>
      <c r="B870" s="89"/>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x14ac:dyDescent="0.25">
      <c r="A871" s="80"/>
      <c r="B871" s="89"/>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x14ac:dyDescent="0.25">
      <c r="A872" s="80"/>
      <c r="B872" s="89"/>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x14ac:dyDescent="0.25">
      <c r="A873" s="80"/>
      <c r="B873" s="89"/>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x14ac:dyDescent="0.25">
      <c r="A874" s="80"/>
      <c r="B874" s="89"/>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x14ac:dyDescent="0.25">
      <c r="A875" s="80"/>
      <c r="B875" s="89"/>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x14ac:dyDescent="0.25">
      <c r="A876" s="80"/>
      <c r="B876" s="89"/>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x14ac:dyDescent="0.25">
      <c r="A877" s="80"/>
      <c r="B877" s="89"/>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x14ac:dyDescent="0.25">
      <c r="A878" s="80"/>
      <c r="B878" s="89"/>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x14ac:dyDescent="0.25">
      <c r="A879" s="80"/>
      <c r="B879" s="89"/>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x14ac:dyDescent="0.25">
      <c r="A880" s="80"/>
      <c r="B880" s="89"/>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x14ac:dyDescent="0.25">
      <c r="A881" s="80"/>
      <c r="B881" s="89"/>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x14ac:dyDescent="0.25">
      <c r="A882" s="80"/>
      <c r="B882" s="89"/>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x14ac:dyDescent="0.25">
      <c r="A883" s="80"/>
      <c r="B883" s="89"/>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x14ac:dyDescent="0.25">
      <c r="A884" s="80"/>
      <c r="B884" s="89"/>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x14ac:dyDescent="0.25">
      <c r="A885" s="80"/>
      <c r="B885" s="89"/>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x14ac:dyDescent="0.25">
      <c r="A886" s="80"/>
      <c r="B886" s="89"/>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x14ac:dyDescent="0.25">
      <c r="A887" s="80"/>
      <c r="B887" s="89"/>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x14ac:dyDescent="0.25">
      <c r="A888" s="80"/>
      <c r="B888" s="89"/>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x14ac:dyDescent="0.25">
      <c r="A889" s="80"/>
      <c r="B889" s="89"/>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x14ac:dyDescent="0.25">
      <c r="A890" s="80"/>
      <c r="B890" s="89"/>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x14ac:dyDescent="0.25">
      <c r="A891" s="80"/>
      <c r="B891" s="89"/>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x14ac:dyDescent="0.25">
      <c r="A892" s="80"/>
      <c r="B892" s="89"/>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x14ac:dyDescent="0.25">
      <c r="A893" s="80"/>
      <c r="B893" s="89"/>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x14ac:dyDescent="0.25">
      <c r="A894" s="80"/>
      <c r="B894" s="89"/>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x14ac:dyDescent="0.25">
      <c r="A895" s="80"/>
      <c r="B895" s="89"/>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x14ac:dyDescent="0.25">
      <c r="A896" s="80"/>
      <c r="B896" s="89"/>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x14ac:dyDescent="0.25">
      <c r="A897" s="80"/>
      <c r="B897" s="89"/>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x14ac:dyDescent="0.25">
      <c r="A898" s="80"/>
      <c r="B898" s="89"/>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x14ac:dyDescent="0.25">
      <c r="A899" s="80"/>
      <c r="B899" s="89"/>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x14ac:dyDescent="0.25">
      <c r="A900" s="80"/>
      <c r="B900" s="89"/>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x14ac:dyDescent="0.25">
      <c r="A901" s="80"/>
      <c r="B901" s="89"/>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x14ac:dyDescent="0.25">
      <c r="A902" s="80"/>
      <c r="B902" s="89"/>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x14ac:dyDescent="0.25">
      <c r="A903" s="80"/>
      <c r="B903" s="89"/>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x14ac:dyDescent="0.25">
      <c r="A904" s="80"/>
      <c r="B904" s="89"/>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x14ac:dyDescent="0.25">
      <c r="A905" s="80"/>
      <c r="B905" s="89"/>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x14ac:dyDescent="0.25">
      <c r="A906" s="80"/>
      <c r="B906" s="89"/>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x14ac:dyDescent="0.25">
      <c r="A907" s="80"/>
      <c r="B907" s="89"/>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x14ac:dyDescent="0.25">
      <c r="A908" s="80"/>
      <c r="B908" s="89"/>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x14ac:dyDescent="0.25">
      <c r="A909" s="80"/>
      <c r="B909" s="89"/>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x14ac:dyDescent="0.25">
      <c r="A910" s="80"/>
      <c r="B910" s="89"/>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x14ac:dyDescent="0.25">
      <c r="A911" s="80"/>
      <c r="B911" s="89"/>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x14ac:dyDescent="0.25">
      <c r="A912" s="80"/>
      <c r="B912" s="89"/>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x14ac:dyDescent="0.25">
      <c r="A913" s="80"/>
      <c r="B913" s="89"/>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x14ac:dyDescent="0.25">
      <c r="A914" s="80"/>
      <c r="B914" s="89"/>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x14ac:dyDescent="0.25">
      <c r="A915" s="80"/>
      <c r="B915" s="89"/>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x14ac:dyDescent="0.25">
      <c r="A916" s="80"/>
      <c r="B916" s="89"/>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x14ac:dyDescent="0.25">
      <c r="A917" s="80"/>
      <c r="B917" s="89"/>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x14ac:dyDescent="0.25">
      <c r="A918" s="80"/>
      <c r="B918" s="89"/>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x14ac:dyDescent="0.25">
      <c r="A919" s="80"/>
      <c r="B919" s="89"/>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x14ac:dyDescent="0.25">
      <c r="A920" s="80"/>
      <c r="B920" s="89"/>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x14ac:dyDescent="0.25">
      <c r="A921" s="80"/>
      <c r="B921" s="89"/>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x14ac:dyDescent="0.25">
      <c r="A922" s="80"/>
      <c r="B922" s="89"/>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x14ac:dyDescent="0.25">
      <c r="A923" s="80"/>
      <c r="B923" s="89"/>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x14ac:dyDescent="0.25">
      <c r="A924" s="80"/>
      <c r="B924" s="89"/>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x14ac:dyDescent="0.25">
      <c r="A925" s="80"/>
      <c r="B925" s="89"/>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x14ac:dyDescent="0.25">
      <c r="A926" s="80"/>
      <c r="B926" s="89"/>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x14ac:dyDescent="0.25">
      <c r="A927" s="80"/>
      <c r="B927" s="89"/>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x14ac:dyDescent="0.25">
      <c r="A928" s="80"/>
      <c r="B928" s="89"/>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x14ac:dyDescent="0.25">
      <c r="A929" s="80"/>
      <c r="B929" s="89"/>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x14ac:dyDescent="0.25">
      <c r="A930" s="80"/>
      <c r="B930" s="89"/>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x14ac:dyDescent="0.25">
      <c r="A931" s="80"/>
      <c r="B931" s="89"/>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x14ac:dyDescent="0.25">
      <c r="A932" s="80"/>
      <c r="B932" s="89"/>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x14ac:dyDescent="0.25">
      <c r="A933" s="80"/>
      <c r="B933" s="89"/>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x14ac:dyDescent="0.25">
      <c r="A934" s="80"/>
      <c r="B934" s="89"/>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x14ac:dyDescent="0.25">
      <c r="A935" s="80"/>
      <c r="B935" s="89"/>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x14ac:dyDescent="0.25">
      <c r="A936" s="80"/>
      <c r="B936" s="89"/>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x14ac:dyDescent="0.25">
      <c r="A937" s="80"/>
      <c r="B937" s="89"/>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x14ac:dyDescent="0.25">
      <c r="A938" s="80"/>
      <c r="B938" s="89"/>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x14ac:dyDescent="0.25">
      <c r="A939" s="80"/>
      <c r="B939" s="89"/>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x14ac:dyDescent="0.25">
      <c r="A940" s="80"/>
      <c r="B940" s="89"/>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x14ac:dyDescent="0.25">
      <c r="A941" s="80"/>
      <c r="B941" s="89"/>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x14ac:dyDescent="0.25">
      <c r="A942" s="80"/>
      <c r="B942" s="89"/>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x14ac:dyDescent="0.25">
      <c r="A943" s="80"/>
      <c r="B943" s="89"/>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x14ac:dyDescent="0.25">
      <c r="A944" s="80"/>
      <c r="B944" s="89"/>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x14ac:dyDescent="0.25">
      <c r="A945" s="80"/>
      <c r="B945" s="89"/>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x14ac:dyDescent="0.25">
      <c r="A946" s="80"/>
      <c r="B946" s="89"/>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x14ac:dyDescent="0.25">
      <c r="A947" s="80"/>
      <c r="B947" s="89"/>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x14ac:dyDescent="0.25">
      <c r="A948" s="80"/>
      <c r="B948" s="89"/>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x14ac:dyDescent="0.25">
      <c r="A949" s="80"/>
      <c r="B949" s="89"/>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x14ac:dyDescent="0.25">
      <c r="A950" s="80"/>
      <c r="B950" s="89"/>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x14ac:dyDescent="0.25">
      <c r="A951" s="80"/>
      <c r="B951" s="89"/>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x14ac:dyDescent="0.25">
      <c r="A952" s="80"/>
      <c r="B952" s="89"/>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x14ac:dyDescent="0.25">
      <c r="A953" s="80"/>
      <c r="B953" s="89"/>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x14ac:dyDescent="0.25">
      <c r="A954" s="80"/>
      <c r="B954" s="89"/>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x14ac:dyDescent="0.25">
      <c r="A955" s="80"/>
      <c r="B955" s="89"/>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x14ac:dyDescent="0.25">
      <c r="A956" s="80"/>
      <c r="B956" s="89"/>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x14ac:dyDescent="0.25">
      <c r="A957" s="80"/>
      <c r="B957" s="89"/>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x14ac:dyDescent="0.25">
      <c r="A958" s="80"/>
      <c r="B958" s="89"/>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x14ac:dyDescent="0.25">
      <c r="A959" s="80"/>
      <c r="B959" s="89"/>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x14ac:dyDescent="0.25">
      <c r="A960" s="80"/>
      <c r="B960" s="89"/>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x14ac:dyDescent="0.25">
      <c r="A961" s="80"/>
      <c r="B961" s="89"/>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x14ac:dyDescent="0.25">
      <c r="A962" s="80"/>
      <c r="B962" s="89"/>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x14ac:dyDescent="0.25">
      <c r="A963" s="80"/>
      <c r="B963" s="89"/>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x14ac:dyDescent="0.25">
      <c r="A964" s="80"/>
      <c r="B964" s="89"/>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x14ac:dyDescent="0.25">
      <c r="A965" s="80"/>
      <c r="B965" s="89"/>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x14ac:dyDescent="0.25">
      <c r="A966" s="80"/>
      <c r="B966" s="89"/>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x14ac:dyDescent="0.25">
      <c r="A967" s="80"/>
      <c r="B967" s="89"/>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x14ac:dyDescent="0.25">
      <c r="A968" s="80"/>
      <c r="B968" s="89"/>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x14ac:dyDescent="0.25">
      <c r="A969" s="80"/>
      <c r="B969" s="89"/>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x14ac:dyDescent="0.25">
      <c r="A970" s="80"/>
      <c r="B970" s="89"/>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x14ac:dyDescent="0.25">
      <c r="A971" s="80"/>
      <c r="B971" s="89"/>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x14ac:dyDescent="0.25">
      <c r="A972" s="80"/>
      <c r="B972" s="89"/>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x14ac:dyDescent="0.25">
      <c r="A973" s="80"/>
      <c r="B973" s="89"/>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x14ac:dyDescent="0.25">
      <c r="A974" s="80"/>
      <c r="B974" s="89"/>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x14ac:dyDescent="0.25">
      <c r="A975" s="80"/>
      <c r="B975" s="89"/>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x14ac:dyDescent="0.25">
      <c r="A976" s="80"/>
      <c r="B976" s="89"/>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x14ac:dyDescent="0.25">
      <c r="A977" s="80"/>
      <c r="B977" s="89"/>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x14ac:dyDescent="0.25">
      <c r="A978" s="80"/>
      <c r="B978" s="89"/>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x14ac:dyDescent="0.25">
      <c r="A979" s="80"/>
      <c r="B979" s="89"/>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x14ac:dyDescent="0.25">
      <c r="A980" s="80"/>
      <c r="B980" s="89"/>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x14ac:dyDescent="0.25">
      <c r="A981" s="80"/>
      <c r="B981" s="89"/>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x14ac:dyDescent="0.25">
      <c r="A982" s="80"/>
      <c r="B982" s="89"/>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x14ac:dyDescent="0.25">
      <c r="A983" s="80"/>
      <c r="B983" s="89"/>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x14ac:dyDescent="0.25">
      <c r="A984" s="80"/>
      <c r="B984" s="89"/>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x14ac:dyDescent="0.25">
      <c r="A985" s="80"/>
      <c r="B985" s="89"/>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x14ac:dyDescent="0.25">
      <c r="A986" s="80"/>
      <c r="B986" s="89"/>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x14ac:dyDescent="0.25">
      <c r="A987" s="80"/>
      <c r="B987" s="89"/>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x14ac:dyDescent="0.25">
      <c r="A988" s="80"/>
      <c r="B988" s="89"/>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x14ac:dyDescent="0.25">
      <c r="A989" s="80"/>
      <c r="B989" s="89"/>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x14ac:dyDescent="0.25">
      <c r="A990" s="80"/>
      <c r="B990" s="89"/>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x14ac:dyDescent="0.25">
      <c r="A991" s="80"/>
      <c r="B991" s="89"/>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x14ac:dyDescent="0.25">
      <c r="A992" s="80"/>
      <c r="B992" s="89"/>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x14ac:dyDescent="0.25">
      <c r="A993" s="80"/>
      <c r="B993" s="89"/>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x14ac:dyDescent="0.25">
      <c r="A994" s="80"/>
      <c r="B994" s="89"/>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x14ac:dyDescent="0.25">
      <c r="A995" s="80"/>
      <c r="B995" s="89"/>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x14ac:dyDescent="0.25">
      <c r="A996" s="80"/>
      <c r="B996" s="89"/>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x14ac:dyDescent="0.25">
      <c r="A997" s="80"/>
      <c r="B997" s="89"/>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x14ac:dyDescent="0.25">
      <c r="A998" s="80"/>
      <c r="B998" s="89"/>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x14ac:dyDescent="0.25">
      <c r="A999" s="80"/>
      <c r="B999" s="89"/>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x14ac:dyDescent="0.25">
      <c r="A1000" s="80"/>
      <c r="B1000" s="89"/>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13">
    <mergeCell ref="G4:G5"/>
    <mergeCell ref="A1:G1"/>
    <mergeCell ref="A2:C2"/>
    <mergeCell ref="D2:E2"/>
    <mergeCell ref="F2:G2"/>
    <mergeCell ref="A3:G3"/>
    <mergeCell ref="C4:C5"/>
    <mergeCell ref="D4:D5"/>
    <mergeCell ref="A20:B20"/>
    <mergeCell ref="E4:E5"/>
    <mergeCell ref="F4:F5"/>
    <mergeCell ref="A4:A5"/>
    <mergeCell ref="B4:B5"/>
  </mergeCells>
  <printOptions horizontalCentered="1"/>
  <pageMargins left="0.35433070866141736" right="0.31496062992125984" top="0.35433070866141736" bottom="0.35433070866141736" header="0" footer="0"/>
  <pageSetup paperSize="9" scale="4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4" workbookViewId="0">
      <selection activeCell="G6" sqref="G6:I17"/>
    </sheetView>
  </sheetViews>
  <sheetFormatPr defaultColWidth="14.42578125" defaultRowHeight="15" customHeight="1" x14ac:dyDescent="0.25"/>
  <cols>
    <col min="1" max="1" width="3.28515625" customWidth="1"/>
    <col min="2" max="2" width="25.85546875" customWidth="1"/>
    <col min="3" max="3" width="22.28515625" customWidth="1"/>
    <col min="4" max="5" width="15.42578125" customWidth="1"/>
    <col min="6" max="6" width="14.28515625" customWidth="1"/>
    <col min="7" max="7" width="12.85546875" customWidth="1"/>
    <col min="8" max="8" width="11.7109375" customWidth="1"/>
    <col min="9" max="9" width="9.140625" customWidth="1"/>
    <col min="10" max="26" width="8.7109375" customWidth="1"/>
  </cols>
  <sheetData>
    <row r="1" spans="1:26" ht="22.5" customHeight="1" x14ac:dyDescent="0.25">
      <c r="A1" s="192" t="s">
        <v>431</v>
      </c>
      <c r="B1" s="152"/>
      <c r="C1" s="152"/>
      <c r="D1" s="152"/>
      <c r="E1" s="152"/>
      <c r="F1" s="152"/>
      <c r="G1" s="152"/>
      <c r="H1" s="152"/>
      <c r="I1" s="153"/>
      <c r="J1" s="90"/>
      <c r="K1" s="90"/>
      <c r="L1" s="90"/>
      <c r="M1" s="90"/>
      <c r="N1" s="90"/>
      <c r="O1" s="90"/>
      <c r="P1" s="90"/>
      <c r="Q1" s="90"/>
      <c r="R1" s="90"/>
      <c r="S1" s="90"/>
      <c r="T1" s="90"/>
      <c r="U1" s="90"/>
      <c r="V1" s="90"/>
      <c r="W1" s="90"/>
      <c r="X1" s="90"/>
      <c r="Y1" s="90"/>
      <c r="Z1" s="90"/>
    </row>
    <row r="2" spans="1:26" ht="12" customHeight="1" x14ac:dyDescent="0.25">
      <c r="A2" s="193" t="s">
        <v>1</v>
      </c>
      <c r="B2" s="152"/>
      <c r="C2" s="153"/>
      <c r="D2" s="193" t="s">
        <v>2</v>
      </c>
      <c r="E2" s="153"/>
      <c r="F2" s="193" t="s">
        <v>3</v>
      </c>
      <c r="G2" s="152"/>
      <c r="H2" s="152"/>
      <c r="I2" s="153"/>
      <c r="J2" s="90"/>
      <c r="K2" s="90"/>
      <c r="L2" s="90"/>
      <c r="M2" s="90"/>
      <c r="N2" s="90"/>
      <c r="O2" s="90"/>
      <c r="P2" s="90"/>
      <c r="Q2" s="90"/>
      <c r="R2" s="90"/>
      <c r="S2" s="90"/>
      <c r="T2" s="90"/>
      <c r="U2" s="90"/>
      <c r="V2" s="90"/>
      <c r="W2" s="90"/>
      <c r="X2" s="90"/>
      <c r="Y2" s="90"/>
      <c r="Z2" s="90"/>
    </row>
    <row r="3" spans="1:26" ht="12" customHeight="1" x14ac:dyDescent="0.25">
      <c r="A3" s="194" t="s">
        <v>312</v>
      </c>
      <c r="B3" s="152"/>
      <c r="C3" s="152"/>
      <c r="D3" s="152"/>
      <c r="E3" s="152"/>
      <c r="F3" s="152"/>
      <c r="G3" s="152"/>
      <c r="H3" s="152"/>
      <c r="I3" s="153"/>
      <c r="J3" s="90"/>
      <c r="K3" s="90"/>
      <c r="L3" s="90"/>
      <c r="M3" s="90"/>
      <c r="N3" s="90"/>
      <c r="O3" s="90"/>
      <c r="P3" s="90"/>
      <c r="Q3" s="90"/>
      <c r="R3" s="90"/>
      <c r="S3" s="90"/>
      <c r="T3" s="90"/>
      <c r="U3" s="90"/>
      <c r="V3" s="90"/>
      <c r="W3" s="90"/>
      <c r="X3" s="90"/>
      <c r="Y3" s="90"/>
      <c r="Z3" s="90"/>
    </row>
    <row r="4" spans="1:26" ht="12" customHeight="1" x14ac:dyDescent="0.25">
      <c r="A4" s="195" t="s">
        <v>5</v>
      </c>
      <c r="B4" s="195" t="s">
        <v>6</v>
      </c>
      <c r="C4" s="196" t="s">
        <v>313</v>
      </c>
      <c r="D4" s="196" t="s">
        <v>11</v>
      </c>
      <c r="E4" s="189" t="s">
        <v>314</v>
      </c>
      <c r="F4" s="153"/>
      <c r="G4" s="190" t="s">
        <v>315</v>
      </c>
      <c r="H4" s="190" t="s">
        <v>14</v>
      </c>
      <c r="I4" s="191" t="s">
        <v>272</v>
      </c>
      <c r="J4" s="90"/>
      <c r="K4" s="90"/>
      <c r="L4" s="90"/>
      <c r="M4" s="90"/>
      <c r="N4" s="90"/>
      <c r="O4" s="90"/>
      <c r="P4" s="90"/>
      <c r="Q4" s="90"/>
      <c r="R4" s="90"/>
      <c r="S4" s="90"/>
      <c r="T4" s="90"/>
      <c r="U4" s="90"/>
      <c r="V4" s="90"/>
      <c r="W4" s="90"/>
      <c r="X4" s="90"/>
      <c r="Y4" s="90"/>
      <c r="Z4" s="90"/>
    </row>
    <row r="5" spans="1:26" ht="38.25" customHeight="1" x14ac:dyDescent="0.25">
      <c r="A5" s="144"/>
      <c r="B5" s="144"/>
      <c r="C5" s="144"/>
      <c r="D5" s="144"/>
      <c r="E5" s="91">
        <v>1</v>
      </c>
      <c r="F5" s="91">
        <v>0</v>
      </c>
      <c r="G5" s="144"/>
      <c r="H5" s="144"/>
      <c r="I5" s="144"/>
      <c r="J5" s="90"/>
      <c r="K5" s="90"/>
      <c r="L5" s="90"/>
      <c r="M5" s="90"/>
      <c r="N5" s="90"/>
      <c r="O5" s="90"/>
      <c r="P5" s="90"/>
      <c r="Q5" s="90"/>
      <c r="R5" s="90"/>
      <c r="S5" s="90"/>
      <c r="T5" s="90"/>
      <c r="U5" s="90"/>
      <c r="V5" s="90"/>
      <c r="W5" s="90"/>
      <c r="X5" s="90"/>
      <c r="Y5" s="90"/>
      <c r="Z5" s="90"/>
    </row>
    <row r="6" spans="1:26" ht="69" customHeight="1" x14ac:dyDescent="0.25">
      <c r="A6" s="92">
        <v>1</v>
      </c>
      <c r="B6" s="93" t="s">
        <v>316</v>
      </c>
      <c r="C6" s="93" t="s">
        <v>317</v>
      </c>
      <c r="D6" s="93" t="s">
        <v>318</v>
      </c>
      <c r="E6" s="93" t="s">
        <v>319</v>
      </c>
      <c r="F6" s="93" t="s">
        <v>320</v>
      </c>
      <c r="G6" s="136">
        <v>1</v>
      </c>
      <c r="H6" s="137" t="s">
        <v>432</v>
      </c>
      <c r="I6" s="137" t="s">
        <v>433</v>
      </c>
      <c r="J6" s="90"/>
      <c r="K6" s="90"/>
      <c r="L6" s="90"/>
      <c r="M6" s="90"/>
      <c r="N6" s="90"/>
      <c r="O6" s="90"/>
      <c r="P6" s="90"/>
      <c r="Q6" s="90"/>
      <c r="R6" s="90"/>
      <c r="S6" s="90"/>
      <c r="T6" s="90"/>
      <c r="U6" s="90"/>
      <c r="V6" s="90"/>
      <c r="W6" s="90"/>
      <c r="X6" s="90"/>
      <c r="Y6" s="90"/>
      <c r="Z6" s="90"/>
    </row>
    <row r="7" spans="1:26" ht="67.5" customHeight="1" x14ac:dyDescent="0.25">
      <c r="A7" s="92">
        <v>2</v>
      </c>
      <c r="B7" s="93" t="s">
        <v>321</v>
      </c>
      <c r="C7" s="93" t="s">
        <v>322</v>
      </c>
      <c r="D7" s="93" t="s">
        <v>323</v>
      </c>
      <c r="E7" s="93" t="s">
        <v>324</v>
      </c>
      <c r="F7" s="93" t="s">
        <v>325</v>
      </c>
      <c r="G7" s="136">
        <v>1</v>
      </c>
      <c r="H7" s="137" t="s">
        <v>434</v>
      </c>
      <c r="I7" s="138" t="s">
        <v>435</v>
      </c>
      <c r="J7" s="90"/>
      <c r="K7" s="90"/>
      <c r="L7" s="90"/>
      <c r="M7" s="90"/>
      <c r="N7" s="90"/>
      <c r="O7" s="90"/>
      <c r="P7" s="90"/>
      <c r="Q7" s="90"/>
      <c r="R7" s="90"/>
      <c r="S7" s="90"/>
      <c r="T7" s="90"/>
      <c r="U7" s="90"/>
      <c r="V7" s="90"/>
      <c r="W7" s="90"/>
      <c r="X7" s="90"/>
      <c r="Y7" s="90"/>
      <c r="Z7" s="90"/>
    </row>
    <row r="8" spans="1:26" ht="48.75" customHeight="1" x14ac:dyDescent="0.25">
      <c r="A8" s="92">
        <v>3</v>
      </c>
      <c r="B8" s="93" t="s">
        <v>326</v>
      </c>
      <c r="C8" s="93" t="s">
        <v>327</v>
      </c>
      <c r="D8" s="93" t="s">
        <v>328</v>
      </c>
      <c r="E8" s="93" t="s">
        <v>329</v>
      </c>
      <c r="F8" s="93" t="s">
        <v>330</v>
      </c>
      <c r="G8" s="136">
        <v>1</v>
      </c>
      <c r="H8" s="137" t="s">
        <v>436</v>
      </c>
      <c r="I8" s="138" t="s">
        <v>437</v>
      </c>
      <c r="J8" s="90"/>
      <c r="K8" s="90"/>
      <c r="L8" s="90"/>
      <c r="M8" s="90"/>
      <c r="N8" s="90"/>
      <c r="O8" s="90"/>
      <c r="P8" s="90"/>
      <c r="Q8" s="90"/>
      <c r="R8" s="90"/>
      <c r="S8" s="90"/>
      <c r="T8" s="90"/>
      <c r="U8" s="90"/>
      <c r="V8" s="90"/>
      <c r="W8" s="90"/>
      <c r="X8" s="90"/>
      <c r="Y8" s="90"/>
      <c r="Z8" s="90"/>
    </row>
    <row r="9" spans="1:26" ht="72" customHeight="1" x14ac:dyDescent="0.25">
      <c r="A9" s="92">
        <v>4</v>
      </c>
      <c r="B9" s="93" t="s">
        <v>331</v>
      </c>
      <c r="C9" s="93" t="s">
        <v>332</v>
      </c>
      <c r="D9" s="93" t="s">
        <v>333</v>
      </c>
      <c r="E9" s="93" t="s">
        <v>334</v>
      </c>
      <c r="F9" s="93" t="s">
        <v>335</v>
      </c>
      <c r="G9" s="136">
        <v>1</v>
      </c>
      <c r="H9" s="137" t="s">
        <v>438</v>
      </c>
      <c r="I9" s="138" t="s">
        <v>439</v>
      </c>
      <c r="J9" s="90"/>
      <c r="K9" s="90"/>
      <c r="L9" s="90"/>
      <c r="M9" s="90"/>
      <c r="N9" s="90"/>
      <c r="O9" s="90"/>
      <c r="P9" s="90"/>
      <c r="Q9" s="90"/>
      <c r="R9" s="90"/>
      <c r="S9" s="90"/>
      <c r="T9" s="90"/>
      <c r="U9" s="90"/>
      <c r="V9" s="90"/>
      <c r="W9" s="90"/>
      <c r="X9" s="90"/>
      <c r="Y9" s="90"/>
      <c r="Z9" s="90"/>
    </row>
    <row r="10" spans="1:26" ht="69" customHeight="1" x14ac:dyDescent="0.25">
      <c r="A10" s="92">
        <v>5</v>
      </c>
      <c r="B10" s="93" t="s">
        <v>336</v>
      </c>
      <c r="C10" s="94" t="s">
        <v>337</v>
      </c>
      <c r="D10" s="94" t="s">
        <v>333</v>
      </c>
      <c r="E10" s="95" t="s">
        <v>338</v>
      </c>
      <c r="F10" s="95" t="s">
        <v>339</v>
      </c>
      <c r="G10" s="139">
        <v>0</v>
      </c>
      <c r="H10" s="132" t="s">
        <v>440</v>
      </c>
      <c r="I10" s="132" t="s">
        <v>441</v>
      </c>
      <c r="J10" s="90"/>
      <c r="K10" s="90"/>
      <c r="L10" s="90"/>
      <c r="M10" s="90"/>
      <c r="N10" s="90"/>
      <c r="O10" s="90"/>
      <c r="P10" s="90"/>
      <c r="Q10" s="90"/>
      <c r="R10" s="90"/>
      <c r="S10" s="90"/>
      <c r="T10" s="90"/>
      <c r="U10" s="90"/>
      <c r="V10" s="90"/>
      <c r="W10" s="90"/>
      <c r="X10" s="90"/>
      <c r="Y10" s="90"/>
      <c r="Z10" s="90"/>
    </row>
    <row r="11" spans="1:26" ht="66.75" customHeight="1" x14ac:dyDescent="0.25">
      <c r="A11" s="92">
        <v>6</v>
      </c>
      <c r="B11" s="93" t="s">
        <v>340</v>
      </c>
      <c r="C11" s="93" t="s">
        <v>341</v>
      </c>
      <c r="D11" s="93" t="s">
        <v>342</v>
      </c>
      <c r="E11" s="93" t="s">
        <v>343</v>
      </c>
      <c r="F11" s="93" t="s">
        <v>344</v>
      </c>
      <c r="G11" s="136">
        <v>1</v>
      </c>
      <c r="H11" s="137" t="s">
        <v>442</v>
      </c>
      <c r="I11" s="138" t="s">
        <v>443</v>
      </c>
      <c r="J11" s="90"/>
      <c r="K11" s="90"/>
      <c r="L11" s="90"/>
      <c r="M11" s="90"/>
      <c r="N11" s="90"/>
      <c r="O11" s="90"/>
      <c r="P11" s="90"/>
      <c r="Q11" s="90"/>
      <c r="R11" s="90"/>
      <c r="S11" s="90"/>
      <c r="T11" s="90"/>
      <c r="U11" s="90"/>
      <c r="V11" s="90"/>
      <c r="W11" s="90"/>
      <c r="X11" s="90"/>
      <c r="Y11" s="90"/>
      <c r="Z11" s="90"/>
    </row>
    <row r="12" spans="1:26" ht="72" customHeight="1" x14ac:dyDescent="0.25">
      <c r="A12" s="92">
        <v>7</v>
      </c>
      <c r="B12" s="93" t="s">
        <v>345</v>
      </c>
      <c r="C12" s="96" t="s">
        <v>346</v>
      </c>
      <c r="D12" s="93" t="s">
        <v>347</v>
      </c>
      <c r="E12" s="93" t="s">
        <v>348</v>
      </c>
      <c r="F12" s="93" t="s">
        <v>349</v>
      </c>
      <c r="G12" s="136">
        <v>1</v>
      </c>
      <c r="H12" s="137" t="s">
        <v>444</v>
      </c>
      <c r="I12" s="138" t="s">
        <v>445</v>
      </c>
      <c r="J12" s="90"/>
      <c r="K12" s="90"/>
      <c r="L12" s="90"/>
      <c r="M12" s="90"/>
      <c r="N12" s="90"/>
      <c r="O12" s="90"/>
      <c r="P12" s="90"/>
      <c r="Q12" s="90"/>
      <c r="R12" s="90"/>
      <c r="S12" s="90"/>
      <c r="T12" s="90"/>
      <c r="U12" s="90"/>
      <c r="V12" s="90"/>
      <c r="W12" s="90"/>
      <c r="X12" s="90"/>
      <c r="Y12" s="90"/>
      <c r="Z12" s="90"/>
    </row>
    <row r="13" spans="1:26" ht="48.75" customHeight="1" x14ac:dyDescent="0.25">
      <c r="A13" s="92">
        <v>8</v>
      </c>
      <c r="B13" s="93" t="s">
        <v>350</v>
      </c>
      <c r="C13" s="93" t="s">
        <v>351</v>
      </c>
      <c r="D13" s="93" t="s">
        <v>352</v>
      </c>
      <c r="E13" s="93" t="s">
        <v>353</v>
      </c>
      <c r="F13" s="93" t="s">
        <v>354</v>
      </c>
      <c r="G13" s="136">
        <v>1</v>
      </c>
      <c r="H13" s="137" t="s">
        <v>446</v>
      </c>
      <c r="I13" s="138" t="s">
        <v>447</v>
      </c>
      <c r="J13" s="90"/>
      <c r="K13" s="90"/>
      <c r="L13" s="90"/>
      <c r="M13" s="90"/>
      <c r="N13" s="90"/>
      <c r="O13" s="90"/>
      <c r="P13" s="90"/>
      <c r="Q13" s="90"/>
      <c r="R13" s="90"/>
      <c r="S13" s="90"/>
      <c r="T13" s="90"/>
      <c r="U13" s="90"/>
      <c r="V13" s="90"/>
      <c r="W13" s="90"/>
      <c r="X13" s="90"/>
      <c r="Y13" s="90"/>
      <c r="Z13" s="90"/>
    </row>
    <row r="14" spans="1:26" ht="63.75" customHeight="1" x14ac:dyDescent="0.25">
      <c r="A14" s="92">
        <v>9</v>
      </c>
      <c r="B14" s="93" t="s">
        <v>355</v>
      </c>
      <c r="C14" s="93" t="s">
        <v>356</v>
      </c>
      <c r="D14" s="93" t="s">
        <v>357</v>
      </c>
      <c r="E14" s="93" t="s">
        <v>358</v>
      </c>
      <c r="F14" s="93" t="s">
        <v>359</v>
      </c>
      <c r="G14" s="136">
        <v>1</v>
      </c>
      <c r="H14" s="137" t="s">
        <v>448</v>
      </c>
      <c r="I14" s="138" t="s">
        <v>449</v>
      </c>
      <c r="J14" s="90"/>
      <c r="K14" s="90"/>
      <c r="L14" s="90"/>
      <c r="M14" s="90"/>
      <c r="N14" s="90"/>
      <c r="O14" s="90"/>
      <c r="P14" s="90"/>
      <c r="Q14" s="90"/>
      <c r="R14" s="90"/>
      <c r="S14" s="90"/>
      <c r="T14" s="90"/>
      <c r="U14" s="90"/>
      <c r="V14" s="90"/>
      <c r="W14" s="90"/>
      <c r="X14" s="90"/>
      <c r="Y14" s="90"/>
      <c r="Z14" s="90"/>
    </row>
    <row r="15" spans="1:26" ht="54" customHeight="1" x14ac:dyDescent="0.25">
      <c r="A15" s="92">
        <v>10</v>
      </c>
      <c r="B15" s="93" t="s">
        <v>360</v>
      </c>
      <c r="C15" s="93" t="s">
        <v>361</v>
      </c>
      <c r="D15" s="93" t="s">
        <v>362</v>
      </c>
      <c r="E15" s="93" t="s">
        <v>363</v>
      </c>
      <c r="F15" s="93" t="s">
        <v>364</v>
      </c>
      <c r="G15" s="136">
        <v>1</v>
      </c>
      <c r="H15" s="137" t="s">
        <v>450</v>
      </c>
      <c r="I15" s="138" t="s">
        <v>451</v>
      </c>
      <c r="J15" s="90"/>
      <c r="K15" s="90"/>
      <c r="L15" s="90"/>
      <c r="M15" s="90"/>
      <c r="N15" s="90"/>
      <c r="O15" s="90"/>
      <c r="P15" s="90"/>
      <c r="Q15" s="90"/>
      <c r="R15" s="90"/>
      <c r="S15" s="90"/>
      <c r="T15" s="90"/>
      <c r="U15" s="90"/>
      <c r="V15" s="90"/>
      <c r="W15" s="90"/>
      <c r="X15" s="90"/>
      <c r="Y15" s="90"/>
      <c r="Z15" s="90"/>
    </row>
    <row r="16" spans="1:26" ht="80.25" customHeight="1" x14ac:dyDescent="0.25">
      <c r="A16" s="92">
        <v>11</v>
      </c>
      <c r="B16" s="93" t="s">
        <v>365</v>
      </c>
      <c r="C16" s="93" t="s">
        <v>366</v>
      </c>
      <c r="D16" s="93" t="s">
        <v>367</v>
      </c>
      <c r="E16" s="93" t="s">
        <v>368</v>
      </c>
      <c r="F16" s="93" t="s">
        <v>369</v>
      </c>
      <c r="G16" s="136">
        <v>1</v>
      </c>
      <c r="H16" s="137" t="s">
        <v>452</v>
      </c>
      <c r="I16" s="138" t="s">
        <v>453</v>
      </c>
      <c r="J16" s="90"/>
      <c r="K16" s="90"/>
      <c r="L16" s="90"/>
      <c r="M16" s="90"/>
      <c r="N16" s="90"/>
      <c r="O16" s="90"/>
      <c r="P16" s="90"/>
      <c r="Q16" s="90"/>
      <c r="R16" s="90"/>
      <c r="S16" s="90"/>
      <c r="T16" s="90"/>
      <c r="U16" s="90"/>
      <c r="V16" s="90"/>
      <c r="W16" s="90"/>
      <c r="X16" s="90"/>
      <c r="Y16" s="90"/>
      <c r="Z16" s="90"/>
    </row>
    <row r="17" spans="1:26" ht="78.75" customHeight="1" x14ac:dyDescent="0.25">
      <c r="A17" s="92">
        <v>12</v>
      </c>
      <c r="B17" s="97" t="s">
        <v>370</v>
      </c>
      <c r="C17" s="97" t="s">
        <v>371</v>
      </c>
      <c r="D17" s="97" t="s">
        <v>372</v>
      </c>
      <c r="E17" s="97" t="s">
        <v>373</v>
      </c>
      <c r="F17" s="97" t="s">
        <v>374</v>
      </c>
      <c r="G17" s="136">
        <v>0</v>
      </c>
      <c r="H17" s="140" t="s">
        <v>454</v>
      </c>
      <c r="I17" s="141" t="s">
        <v>455</v>
      </c>
      <c r="J17" s="98"/>
      <c r="K17" s="98"/>
      <c r="L17" s="98"/>
      <c r="M17" s="98"/>
      <c r="N17" s="98"/>
      <c r="O17" s="98"/>
      <c r="P17" s="98"/>
      <c r="Q17" s="98"/>
      <c r="R17" s="98"/>
      <c r="S17" s="98"/>
      <c r="T17" s="98"/>
      <c r="U17" s="98"/>
      <c r="V17" s="98"/>
      <c r="W17" s="98"/>
      <c r="X17" s="98"/>
      <c r="Y17" s="98"/>
      <c r="Z17" s="98"/>
    </row>
    <row r="18" spans="1:26" ht="12" customHeight="1" x14ac:dyDescent="0.25">
      <c r="A18" s="188" t="s">
        <v>311</v>
      </c>
      <c r="B18" s="153"/>
      <c r="C18" s="99"/>
      <c r="D18" s="99"/>
      <c r="E18" s="99"/>
      <c r="F18" s="99"/>
      <c r="G18" s="100">
        <f>SUM(G6:G17)</f>
        <v>10</v>
      </c>
      <c r="H18" s="99"/>
      <c r="I18" s="99"/>
      <c r="J18" s="90"/>
      <c r="K18" s="90"/>
      <c r="L18" s="90"/>
      <c r="M18" s="90"/>
      <c r="N18" s="90"/>
      <c r="O18" s="90"/>
      <c r="P18" s="90"/>
      <c r="Q18" s="90"/>
      <c r="R18" s="90"/>
      <c r="S18" s="90"/>
      <c r="T18" s="90"/>
      <c r="U18" s="90"/>
      <c r="V18" s="90"/>
      <c r="W18" s="90"/>
      <c r="X18" s="90"/>
      <c r="Y18" s="90"/>
      <c r="Z18" s="90"/>
    </row>
    <row r="19" spans="1:26" ht="12" customHeight="1"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row>
    <row r="20" spans="1:26" ht="12" customHeight="1" x14ac:dyDescent="0.2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row>
    <row r="21" spans="1:26" ht="12" customHeight="1" x14ac:dyDescent="0.2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row>
    <row r="22" spans="1:26" ht="12" customHeight="1" x14ac:dyDescent="0.2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row>
    <row r="23" spans="1:26" ht="12" customHeight="1" x14ac:dyDescent="0.2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row>
    <row r="24" spans="1:26" ht="12" customHeight="1"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12" customHeight="1"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2" customHeight="1"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2" customHeight="1"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2" customHeight="1"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2" customHeight="1"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2" customHeight="1"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2" customHeight="1"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2" customHeight="1"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2" customHeight="1"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2" customHeight="1"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2" customHeigh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2" customHeight="1"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2" customHeight="1"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2"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2" customHeight="1"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2" customHeight="1"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2" customHeight="1"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2" customHeight="1"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2"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2" customHeight="1"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2"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2" customHeight="1"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2" customHeight="1"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2" customHeight="1"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2" customHeigh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2" customHeight="1"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2" customHeight="1"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2" customHeight="1"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2"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2" customHeight="1"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2" customHeight="1" x14ac:dyDescent="0.2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2"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2" customHeight="1" x14ac:dyDescent="0.2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2" customHeight="1" x14ac:dyDescent="0.2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2" customHeight="1" x14ac:dyDescent="0.2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2" customHeight="1" x14ac:dyDescent="0.2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2" customHeight="1" x14ac:dyDescent="0.2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2" customHeight="1" x14ac:dyDescent="0.2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2" customHeight="1" x14ac:dyDescent="0.2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2" customHeight="1" x14ac:dyDescent="0.2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2" customHeight="1" x14ac:dyDescent="0.2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2"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2" customHeight="1" x14ac:dyDescent="0.2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2"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2" customHeight="1" x14ac:dyDescent="0.2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2" customHeight="1" x14ac:dyDescent="0.2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2" customHeight="1" x14ac:dyDescent="0.2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2" customHeight="1" x14ac:dyDescent="0.2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2" customHeight="1" x14ac:dyDescent="0.2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2" customHeight="1" x14ac:dyDescent="0.2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2" customHeight="1" x14ac:dyDescent="0.2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2"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2" customHeight="1" x14ac:dyDescent="0.2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2" customHeight="1" x14ac:dyDescent="0.2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2" customHeight="1" x14ac:dyDescent="0.2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2" customHeight="1" x14ac:dyDescent="0.2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2" customHeight="1" x14ac:dyDescent="0.2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2" customHeight="1" x14ac:dyDescent="0.2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2" customHeight="1" x14ac:dyDescent="0.2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2" customHeight="1" x14ac:dyDescent="0.2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2" customHeight="1" x14ac:dyDescent="0.2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2" customHeight="1" x14ac:dyDescent="0.2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2"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2"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2"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2" customHeight="1" x14ac:dyDescent="0.2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2" customHeight="1" x14ac:dyDescent="0.2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2" customHeight="1" x14ac:dyDescent="0.2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2" customHeight="1" x14ac:dyDescent="0.2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2" customHeight="1" x14ac:dyDescent="0.2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2" customHeight="1" x14ac:dyDescent="0.2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2" customHeight="1" x14ac:dyDescent="0.2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2" customHeight="1" x14ac:dyDescent="0.2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2" customHeight="1" x14ac:dyDescent="0.2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2" customHeight="1" x14ac:dyDescent="0.2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2" customHeight="1"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2" customHeight="1"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2" customHeight="1"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2" customHeight="1"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2" customHeight="1"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2" customHeight="1"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2" customHeight="1"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2" customHeight="1"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2" customHeight="1"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2"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2" customHeight="1"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2" customHeight="1"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2" customHeight="1"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2" customHeight="1"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2" customHeight="1"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2" customHeight="1"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2" customHeight="1"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2" customHeight="1"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2"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2"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2" customHeight="1"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2" customHeight="1"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2" customHeight="1"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2" customHeight="1"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2" customHeight="1"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2" customHeight="1"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2" customHeight="1"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2"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2" customHeight="1"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2" customHeight="1"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2" customHeight="1"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2" customHeight="1"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2" customHeight="1"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2" customHeight="1"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2" customHeight="1"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2" customHeight="1"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2"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2" customHeight="1"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2" customHeight="1"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2" customHeight="1"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2" customHeight="1"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2" customHeight="1"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2"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2" customHeight="1"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2" customHeight="1"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2" customHeight="1"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2" customHeight="1"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2" customHeight="1"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2" customHeight="1"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2" customHeight="1"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2" customHeight="1"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2" customHeight="1"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2" customHeight="1"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2" customHeight="1"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2" customHeight="1"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2" customHeight="1"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2"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2" customHeight="1"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2" customHeight="1"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2" customHeight="1"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2" customHeight="1"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2" customHeight="1"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2" customHeight="1"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2" customHeight="1"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2" customHeight="1"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2" customHeight="1"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2" customHeight="1"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2" customHeight="1"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2" customHeight="1"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2" customHeight="1"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2" customHeight="1"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2"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2" customHeigh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2" customHeight="1"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2" customHeight="1"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2"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2" customHeight="1"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2" customHeight="1"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2" customHeight="1"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2" customHeight="1"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2" customHeight="1"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2" customHeight="1"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2"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2" customHeight="1"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2" customHeight="1"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2" customHeight="1"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2" customHeight="1"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2" customHeight="1"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2" customHeight="1"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2" customHeight="1"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2" customHeight="1"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2" customHeight="1"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2" customHeight="1"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2" customHeight="1"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2" customHeight="1"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2" customHeight="1"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2" customHeight="1"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2" customHeight="1"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2" customHeight="1"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2" customHeight="1"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2" customHeight="1"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2" customHeight="1"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2" customHeight="1"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2" customHeight="1"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2" customHeight="1"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2" customHeight="1"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2" customHeight="1"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2" customHeight="1"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2"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2" customHeight="1"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2" customHeight="1"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2" customHeight="1"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2" customHeight="1"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2" customHeight="1"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2" customHeight="1"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2" customHeight="1"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2" customHeight="1"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2" customHeight="1"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2" customHeight="1"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2" customHeight="1"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2" customHeight="1"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2" customHeight="1"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2" customHeight="1"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2" customHeight="1"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2" customHeight="1"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2" customHeight="1"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2" customHeight="1"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2" customHeight="1"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2" customHeight="1"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2" customHeight="1"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2" customHeight="1"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2" customHeight="1"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2" customHeight="1"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2" customHeight="1"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2"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2" customHeight="1"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2"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2" customHeight="1"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2" customHeight="1"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2"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2"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2"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2" customHeight="1"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2" customHeight="1"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2" customHeight="1"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2" customHeight="1"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2" customHeight="1"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2" customHeight="1"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2" customHeight="1"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2" customHeight="1"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2" customHeight="1"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2" customHeight="1"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2" customHeight="1"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2" customHeight="1"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2" customHeight="1"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2" customHeight="1"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2" customHeight="1"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2" customHeight="1"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2" customHeight="1"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2" customHeight="1"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2" customHeight="1"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2" customHeight="1"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2" customHeight="1"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2" customHeight="1"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2" customHeight="1"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2" customHeight="1"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2" customHeight="1"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2" customHeight="1"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2" customHeight="1"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2" customHeight="1"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2" customHeight="1"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2" customHeight="1"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2" customHeight="1"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2" customHeight="1"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2" customHeight="1"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2" customHeight="1"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2" customHeight="1"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2" customHeight="1"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2" customHeight="1"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2" customHeight="1"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2" customHeight="1"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2" customHeight="1"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2" customHeight="1"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2" customHeight="1"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2" customHeight="1"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2" customHeight="1"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2" customHeight="1"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2" customHeight="1"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2" customHeight="1"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2" customHeight="1"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2" customHeight="1"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2" customHeight="1"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2" customHeight="1"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2" customHeight="1"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2" customHeight="1"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2" customHeight="1"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2" customHeight="1"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2" customHeight="1"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2" customHeight="1"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2" customHeight="1"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2" customHeight="1"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2" customHeight="1"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2" customHeight="1"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2" customHeight="1"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2" customHeight="1"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2" customHeight="1"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2" customHeight="1"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2" customHeight="1"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2" customHeight="1"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2" customHeight="1"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2" customHeight="1"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2" customHeight="1"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2" customHeight="1"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2" customHeight="1"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2" customHeight="1"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2" customHeight="1"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2" customHeight="1"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2" customHeight="1"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2" customHeight="1"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2" customHeight="1"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2" customHeight="1"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2" customHeight="1"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2" customHeight="1"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2" customHeight="1"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2" customHeight="1"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2" customHeight="1"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2" customHeight="1"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2" customHeight="1"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2" customHeight="1"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2" customHeight="1"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2" customHeight="1"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2" customHeight="1"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2" customHeight="1"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2" customHeight="1"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2" customHeight="1"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2" customHeight="1"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2" customHeight="1"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2" customHeight="1"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2" customHeight="1"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2" customHeight="1"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2" customHeight="1"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2" customHeight="1"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2" customHeight="1"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2" customHeight="1"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2" customHeight="1"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2" customHeight="1"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2" customHeight="1"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2" customHeight="1"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2" customHeight="1"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2" customHeight="1"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2" customHeight="1"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2" customHeight="1"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2" customHeight="1"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2" customHeight="1"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2" customHeight="1"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2" customHeight="1"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2" customHeight="1"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2" customHeight="1"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2" customHeight="1"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2" customHeight="1"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2" customHeight="1"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2" customHeight="1"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2" customHeight="1"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2" customHeight="1"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2" customHeight="1"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2" customHeight="1"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2" customHeight="1"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2" customHeight="1"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2" customHeight="1"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2" customHeight="1"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2" customHeight="1"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2" customHeight="1"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2" customHeight="1"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2" customHeight="1"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2" customHeight="1"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2" customHeight="1"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2" customHeight="1"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2" customHeight="1"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2" customHeight="1"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2" customHeight="1"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2" customHeight="1"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2" customHeight="1"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2" customHeight="1"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2" customHeight="1"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2" customHeight="1"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2" customHeight="1"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2" customHeight="1"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2" customHeight="1"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2" customHeight="1"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2" customHeight="1"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2" customHeight="1"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2" customHeight="1"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2" customHeight="1"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2" customHeight="1"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2" customHeight="1"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2" customHeight="1"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2" customHeight="1"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2" customHeight="1"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2" customHeight="1"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2" customHeight="1"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2" customHeight="1"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2" customHeight="1"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2" customHeight="1"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2" customHeight="1"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2" customHeight="1"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2" customHeight="1"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2" customHeight="1"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2" customHeight="1"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2" customHeight="1"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2" customHeight="1"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2" customHeight="1"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2" customHeight="1"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2" customHeight="1"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2" customHeight="1"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2" customHeight="1"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2" customHeight="1"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2" customHeight="1"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2" customHeight="1"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2" customHeight="1"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2" customHeight="1"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2" customHeight="1"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2" customHeight="1"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2" customHeight="1"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2" customHeight="1"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2" customHeight="1"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2" customHeight="1"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2" customHeight="1"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2" customHeight="1"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2" customHeight="1"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2" customHeight="1"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2" customHeight="1" x14ac:dyDescent="0.2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2" customHeight="1" x14ac:dyDescent="0.2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2" customHeight="1" x14ac:dyDescent="0.2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2" customHeight="1" x14ac:dyDescent="0.2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2" customHeight="1" x14ac:dyDescent="0.2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2" customHeight="1" x14ac:dyDescent="0.2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2" customHeight="1" x14ac:dyDescent="0.2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2" customHeight="1" x14ac:dyDescent="0.2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2" customHeight="1" x14ac:dyDescent="0.2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2" customHeight="1" x14ac:dyDescent="0.2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2" customHeight="1" x14ac:dyDescent="0.2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2" customHeight="1" x14ac:dyDescent="0.2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2" customHeight="1" x14ac:dyDescent="0.2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2" customHeight="1" x14ac:dyDescent="0.2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2" customHeight="1" x14ac:dyDescent="0.2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2" customHeight="1" x14ac:dyDescent="0.2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2" customHeight="1" x14ac:dyDescent="0.2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2" customHeight="1" x14ac:dyDescent="0.2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2" customHeight="1" x14ac:dyDescent="0.2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2" customHeight="1" x14ac:dyDescent="0.2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2" customHeight="1" x14ac:dyDescent="0.2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2" customHeight="1" x14ac:dyDescent="0.2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2" customHeight="1" x14ac:dyDescent="0.2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2" customHeight="1" x14ac:dyDescent="0.2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2" customHeight="1" x14ac:dyDescent="0.2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2" customHeight="1" x14ac:dyDescent="0.2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2" customHeight="1" x14ac:dyDescent="0.2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2" customHeight="1" x14ac:dyDescent="0.2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2" customHeight="1" x14ac:dyDescent="0.2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2" customHeight="1" x14ac:dyDescent="0.2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2" customHeight="1" x14ac:dyDescent="0.2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2" customHeight="1" x14ac:dyDescent="0.2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2" customHeight="1" x14ac:dyDescent="0.2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2" customHeight="1" x14ac:dyDescent="0.2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2" customHeight="1" x14ac:dyDescent="0.2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2" customHeight="1" x14ac:dyDescent="0.2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2" customHeight="1" x14ac:dyDescent="0.2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2" customHeight="1" x14ac:dyDescent="0.2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2" customHeight="1" x14ac:dyDescent="0.2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2" customHeight="1" x14ac:dyDescent="0.2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2" customHeight="1" x14ac:dyDescent="0.2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2" customHeight="1" x14ac:dyDescent="0.2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2" customHeight="1" x14ac:dyDescent="0.2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2" customHeight="1" x14ac:dyDescent="0.2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2" customHeight="1" x14ac:dyDescent="0.2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2" customHeight="1" x14ac:dyDescent="0.2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2" customHeight="1" x14ac:dyDescent="0.2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2" customHeight="1" x14ac:dyDescent="0.2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2" customHeight="1" x14ac:dyDescent="0.2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2" customHeight="1" x14ac:dyDescent="0.2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2" customHeight="1" x14ac:dyDescent="0.2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2" customHeight="1" x14ac:dyDescent="0.2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2" customHeight="1" x14ac:dyDescent="0.2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2" customHeight="1" x14ac:dyDescent="0.2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2" customHeight="1" x14ac:dyDescent="0.2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2" customHeight="1" x14ac:dyDescent="0.2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2" customHeight="1" x14ac:dyDescent="0.2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2" customHeight="1" x14ac:dyDescent="0.2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2" customHeight="1" x14ac:dyDescent="0.2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2" customHeight="1" x14ac:dyDescent="0.2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2" customHeight="1" x14ac:dyDescent="0.2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2" customHeight="1" x14ac:dyDescent="0.2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2" customHeight="1" x14ac:dyDescent="0.2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2" customHeight="1" x14ac:dyDescent="0.2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2" customHeight="1" x14ac:dyDescent="0.2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2" customHeight="1" x14ac:dyDescent="0.2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2" customHeight="1" x14ac:dyDescent="0.2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2" customHeight="1" x14ac:dyDescent="0.2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2" customHeight="1" x14ac:dyDescent="0.2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2" customHeight="1" x14ac:dyDescent="0.2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2" customHeight="1" x14ac:dyDescent="0.2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2" customHeight="1" x14ac:dyDescent="0.2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2" customHeight="1" x14ac:dyDescent="0.2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2" customHeight="1" x14ac:dyDescent="0.2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2" customHeight="1" x14ac:dyDescent="0.2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2" customHeight="1" x14ac:dyDescent="0.2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2" customHeight="1" x14ac:dyDescent="0.2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2" customHeight="1" x14ac:dyDescent="0.2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2" customHeight="1" x14ac:dyDescent="0.2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2" customHeight="1" x14ac:dyDescent="0.2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2" customHeight="1" x14ac:dyDescent="0.2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2" customHeight="1" x14ac:dyDescent="0.2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2" customHeight="1" x14ac:dyDescent="0.2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2" customHeight="1" x14ac:dyDescent="0.2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2" customHeight="1" x14ac:dyDescent="0.2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2" customHeight="1" x14ac:dyDescent="0.2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2" customHeight="1" x14ac:dyDescent="0.2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2" customHeight="1" x14ac:dyDescent="0.2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2" customHeight="1" x14ac:dyDescent="0.2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2" customHeight="1" x14ac:dyDescent="0.2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2" customHeight="1" x14ac:dyDescent="0.2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2" customHeight="1" x14ac:dyDescent="0.2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2" customHeight="1" x14ac:dyDescent="0.2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2" customHeight="1" x14ac:dyDescent="0.2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2" customHeight="1" x14ac:dyDescent="0.2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2" customHeight="1" x14ac:dyDescent="0.2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2" customHeight="1" x14ac:dyDescent="0.2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2" customHeight="1" x14ac:dyDescent="0.2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2" customHeight="1" x14ac:dyDescent="0.2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2" customHeight="1" x14ac:dyDescent="0.2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2" customHeight="1" x14ac:dyDescent="0.2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2" customHeight="1" x14ac:dyDescent="0.2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2" customHeight="1" x14ac:dyDescent="0.2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2" customHeight="1" x14ac:dyDescent="0.2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2" customHeight="1" x14ac:dyDescent="0.2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2" customHeight="1" x14ac:dyDescent="0.2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2" customHeight="1" x14ac:dyDescent="0.2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2" customHeight="1" x14ac:dyDescent="0.2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2" customHeight="1" x14ac:dyDescent="0.2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2" customHeight="1" x14ac:dyDescent="0.2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2" customHeight="1" x14ac:dyDescent="0.2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2" customHeight="1" x14ac:dyDescent="0.2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2" customHeight="1" x14ac:dyDescent="0.2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2" customHeight="1" x14ac:dyDescent="0.2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2" customHeight="1" x14ac:dyDescent="0.2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2" customHeight="1" x14ac:dyDescent="0.2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2" customHeight="1" x14ac:dyDescent="0.2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2" customHeight="1" x14ac:dyDescent="0.2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2" customHeight="1" x14ac:dyDescent="0.2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2" customHeight="1" x14ac:dyDescent="0.2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2" customHeight="1" x14ac:dyDescent="0.2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2" customHeight="1" x14ac:dyDescent="0.2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2" customHeight="1" x14ac:dyDescent="0.2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2" customHeight="1" x14ac:dyDescent="0.2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2" customHeight="1" x14ac:dyDescent="0.2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2" customHeight="1" x14ac:dyDescent="0.2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2" customHeight="1" x14ac:dyDescent="0.2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2" customHeight="1" x14ac:dyDescent="0.2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2" customHeight="1" x14ac:dyDescent="0.2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2" customHeight="1" x14ac:dyDescent="0.2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2" customHeight="1" x14ac:dyDescent="0.2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2" customHeight="1" x14ac:dyDescent="0.2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2" customHeight="1" x14ac:dyDescent="0.2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2" customHeight="1" x14ac:dyDescent="0.2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2" customHeight="1" x14ac:dyDescent="0.2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2" customHeight="1" x14ac:dyDescent="0.2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2" customHeight="1" x14ac:dyDescent="0.2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2" customHeight="1" x14ac:dyDescent="0.2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2" customHeight="1" x14ac:dyDescent="0.2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2" customHeight="1" x14ac:dyDescent="0.2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2" customHeight="1" x14ac:dyDescent="0.2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2" customHeight="1" x14ac:dyDescent="0.2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2" customHeight="1" x14ac:dyDescent="0.2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2" customHeight="1" x14ac:dyDescent="0.2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2" customHeight="1" x14ac:dyDescent="0.2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2" customHeight="1" x14ac:dyDescent="0.2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2" customHeight="1" x14ac:dyDescent="0.2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2" customHeight="1" x14ac:dyDescent="0.2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2" customHeight="1" x14ac:dyDescent="0.2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2" customHeight="1" x14ac:dyDescent="0.2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2" customHeight="1" x14ac:dyDescent="0.2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2" customHeight="1" x14ac:dyDescent="0.2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2" customHeight="1" x14ac:dyDescent="0.2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2" customHeight="1" x14ac:dyDescent="0.2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2" customHeight="1" x14ac:dyDescent="0.2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2" customHeight="1" x14ac:dyDescent="0.2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2" customHeight="1" x14ac:dyDescent="0.2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2" customHeight="1" x14ac:dyDescent="0.2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2" customHeight="1" x14ac:dyDescent="0.2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2" customHeight="1" x14ac:dyDescent="0.2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2" customHeight="1" x14ac:dyDescent="0.2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2" customHeight="1" x14ac:dyDescent="0.2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2" customHeight="1" x14ac:dyDescent="0.2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2" customHeight="1" x14ac:dyDescent="0.2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2" customHeight="1" x14ac:dyDescent="0.2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2" customHeight="1" x14ac:dyDescent="0.2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2" customHeight="1" x14ac:dyDescent="0.2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2" customHeight="1" x14ac:dyDescent="0.2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2" customHeight="1" x14ac:dyDescent="0.2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2" customHeight="1" x14ac:dyDescent="0.2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2" customHeight="1" x14ac:dyDescent="0.2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2" customHeight="1" x14ac:dyDescent="0.2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2" customHeight="1" x14ac:dyDescent="0.2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2" customHeight="1" x14ac:dyDescent="0.2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2" customHeight="1" x14ac:dyDescent="0.2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2" customHeight="1" x14ac:dyDescent="0.2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2" customHeight="1" x14ac:dyDescent="0.2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2" customHeight="1" x14ac:dyDescent="0.2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2" customHeight="1" x14ac:dyDescent="0.2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2" customHeight="1" x14ac:dyDescent="0.2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2" customHeight="1" x14ac:dyDescent="0.2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2" customHeight="1" x14ac:dyDescent="0.2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2" customHeight="1" x14ac:dyDescent="0.2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2" customHeight="1" x14ac:dyDescent="0.2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2" customHeight="1" x14ac:dyDescent="0.2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2" customHeight="1" x14ac:dyDescent="0.2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2" customHeight="1" x14ac:dyDescent="0.2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2" customHeight="1" x14ac:dyDescent="0.2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2" customHeight="1" x14ac:dyDescent="0.2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2" customHeight="1" x14ac:dyDescent="0.2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2" customHeight="1" x14ac:dyDescent="0.2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2" customHeight="1" x14ac:dyDescent="0.2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2" customHeight="1" x14ac:dyDescent="0.2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2" customHeight="1" x14ac:dyDescent="0.2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2" customHeight="1" x14ac:dyDescent="0.2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2" customHeight="1" x14ac:dyDescent="0.2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2" customHeight="1" x14ac:dyDescent="0.2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2" customHeight="1" x14ac:dyDescent="0.2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2" customHeight="1" x14ac:dyDescent="0.2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2" customHeight="1" x14ac:dyDescent="0.2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2" customHeight="1" x14ac:dyDescent="0.2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2" customHeight="1" x14ac:dyDescent="0.2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2" customHeight="1" x14ac:dyDescent="0.2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2" customHeight="1" x14ac:dyDescent="0.2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2" customHeight="1" x14ac:dyDescent="0.2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2" customHeight="1" x14ac:dyDescent="0.2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2" customHeight="1" x14ac:dyDescent="0.2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2" customHeight="1" x14ac:dyDescent="0.2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2" customHeight="1" x14ac:dyDescent="0.2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2" customHeight="1" x14ac:dyDescent="0.2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2" customHeight="1" x14ac:dyDescent="0.2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2" customHeight="1" x14ac:dyDescent="0.2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2" customHeight="1" x14ac:dyDescent="0.2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2" customHeight="1" x14ac:dyDescent="0.2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2" customHeight="1" x14ac:dyDescent="0.2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2" customHeight="1" x14ac:dyDescent="0.2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2" customHeight="1" x14ac:dyDescent="0.2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2" customHeight="1" x14ac:dyDescent="0.2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2" customHeight="1" x14ac:dyDescent="0.2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2" customHeight="1" x14ac:dyDescent="0.2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2" customHeight="1" x14ac:dyDescent="0.2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2" customHeight="1" x14ac:dyDescent="0.2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2" customHeight="1" x14ac:dyDescent="0.2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2" customHeight="1" x14ac:dyDescent="0.2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2" customHeight="1" x14ac:dyDescent="0.2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2" customHeight="1" x14ac:dyDescent="0.2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2" customHeight="1" x14ac:dyDescent="0.2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2" customHeight="1" x14ac:dyDescent="0.2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2" customHeight="1" x14ac:dyDescent="0.2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2" customHeight="1" x14ac:dyDescent="0.2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2" customHeight="1" x14ac:dyDescent="0.2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2" customHeight="1" x14ac:dyDescent="0.2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2" customHeight="1" x14ac:dyDescent="0.2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2" customHeight="1" x14ac:dyDescent="0.2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2" customHeight="1" x14ac:dyDescent="0.2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2" customHeight="1" x14ac:dyDescent="0.2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2" customHeight="1" x14ac:dyDescent="0.2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2" customHeight="1" x14ac:dyDescent="0.2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2" customHeight="1" x14ac:dyDescent="0.2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2" customHeight="1" x14ac:dyDescent="0.2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2" customHeight="1" x14ac:dyDescent="0.2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2" customHeight="1" x14ac:dyDescent="0.2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2" customHeight="1" x14ac:dyDescent="0.2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2" customHeight="1" x14ac:dyDescent="0.2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2" customHeight="1" x14ac:dyDescent="0.2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2" customHeight="1" x14ac:dyDescent="0.2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2" customHeight="1" x14ac:dyDescent="0.2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2" customHeight="1" x14ac:dyDescent="0.2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2" customHeight="1" x14ac:dyDescent="0.2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2" customHeight="1" x14ac:dyDescent="0.2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2" customHeight="1" x14ac:dyDescent="0.2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2" customHeight="1" x14ac:dyDescent="0.2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2" customHeight="1" x14ac:dyDescent="0.2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2" customHeight="1" x14ac:dyDescent="0.2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2" customHeight="1" x14ac:dyDescent="0.2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2" customHeight="1" x14ac:dyDescent="0.2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2" customHeight="1" x14ac:dyDescent="0.2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2" customHeight="1" x14ac:dyDescent="0.2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2" customHeight="1" x14ac:dyDescent="0.2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2" customHeight="1" x14ac:dyDescent="0.2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2" customHeight="1" x14ac:dyDescent="0.2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2" customHeight="1" x14ac:dyDescent="0.2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2" customHeight="1" x14ac:dyDescent="0.2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2" customHeight="1" x14ac:dyDescent="0.2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2" customHeight="1" x14ac:dyDescent="0.2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2" customHeight="1" x14ac:dyDescent="0.2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2" customHeight="1" x14ac:dyDescent="0.2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2" customHeight="1" x14ac:dyDescent="0.2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2" customHeight="1" x14ac:dyDescent="0.2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2" customHeight="1" x14ac:dyDescent="0.2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2" customHeight="1" x14ac:dyDescent="0.2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2" customHeight="1" x14ac:dyDescent="0.2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2" customHeight="1" x14ac:dyDescent="0.2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2" customHeight="1" x14ac:dyDescent="0.2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2" customHeight="1" x14ac:dyDescent="0.2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2" customHeight="1" x14ac:dyDescent="0.2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2" customHeight="1" x14ac:dyDescent="0.2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2" customHeight="1" x14ac:dyDescent="0.2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2" customHeight="1" x14ac:dyDescent="0.2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2" customHeight="1" x14ac:dyDescent="0.2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2" customHeight="1" x14ac:dyDescent="0.2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2" customHeight="1" x14ac:dyDescent="0.2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2" customHeight="1" x14ac:dyDescent="0.2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2" customHeight="1" x14ac:dyDescent="0.2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2" customHeight="1" x14ac:dyDescent="0.2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2" customHeight="1" x14ac:dyDescent="0.2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2" customHeight="1" x14ac:dyDescent="0.2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2" customHeight="1" x14ac:dyDescent="0.2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2" customHeight="1" x14ac:dyDescent="0.2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2" customHeight="1" x14ac:dyDescent="0.2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2" customHeight="1" x14ac:dyDescent="0.2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2" customHeight="1" x14ac:dyDescent="0.2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2" customHeight="1" x14ac:dyDescent="0.2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2" customHeight="1" x14ac:dyDescent="0.2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2" customHeight="1" x14ac:dyDescent="0.2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2" customHeight="1" x14ac:dyDescent="0.2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2" customHeight="1" x14ac:dyDescent="0.2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2" customHeight="1" x14ac:dyDescent="0.2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2" customHeight="1" x14ac:dyDescent="0.2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2" customHeight="1" x14ac:dyDescent="0.2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2" customHeight="1" x14ac:dyDescent="0.2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2" customHeight="1" x14ac:dyDescent="0.2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2" customHeight="1" x14ac:dyDescent="0.2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2" customHeight="1" x14ac:dyDescent="0.2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2" customHeight="1" x14ac:dyDescent="0.2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2" customHeight="1" x14ac:dyDescent="0.2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2" customHeight="1" x14ac:dyDescent="0.2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2" customHeight="1" x14ac:dyDescent="0.2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2" customHeight="1" x14ac:dyDescent="0.2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2" customHeight="1" x14ac:dyDescent="0.2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2" customHeight="1" x14ac:dyDescent="0.2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2" customHeight="1" x14ac:dyDescent="0.2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2" customHeight="1" x14ac:dyDescent="0.2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2" customHeight="1" x14ac:dyDescent="0.2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2" customHeight="1" x14ac:dyDescent="0.2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2" customHeight="1" x14ac:dyDescent="0.2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2" customHeight="1" x14ac:dyDescent="0.2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2" customHeight="1" x14ac:dyDescent="0.2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2" customHeight="1" x14ac:dyDescent="0.2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2" customHeight="1" x14ac:dyDescent="0.2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2" customHeight="1" x14ac:dyDescent="0.2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2" customHeight="1" x14ac:dyDescent="0.2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2" customHeight="1" x14ac:dyDescent="0.2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2" customHeight="1" x14ac:dyDescent="0.2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2" customHeight="1" x14ac:dyDescent="0.2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2" customHeight="1" x14ac:dyDescent="0.2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2" customHeight="1" x14ac:dyDescent="0.2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2" customHeight="1" x14ac:dyDescent="0.2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2" customHeight="1" x14ac:dyDescent="0.2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2" customHeight="1" x14ac:dyDescent="0.2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2" customHeight="1" x14ac:dyDescent="0.2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2" customHeight="1" x14ac:dyDescent="0.2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2" customHeight="1" x14ac:dyDescent="0.2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2" customHeight="1" x14ac:dyDescent="0.2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2" customHeight="1" x14ac:dyDescent="0.2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2" customHeight="1" x14ac:dyDescent="0.2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2" customHeight="1" x14ac:dyDescent="0.2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2" customHeight="1" x14ac:dyDescent="0.2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2" customHeight="1" x14ac:dyDescent="0.2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2" customHeight="1" x14ac:dyDescent="0.2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2" customHeight="1" x14ac:dyDescent="0.2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2" customHeight="1" x14ac:dyDescent="0.2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2" customHeight="1" x14ac:dyDescent="0.2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2" customHeight="1" x14ac:dyDescent="0.2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2" customHeight="1" x14ac:dyDescent="0.2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2" customHeight="1" x14ac:dyDescent="0.2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2" customHeight="1" x14ac:dyDescent="0.2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2" customHeight="1" x14ac:dyDescent="0.2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2" customHeight="1" x14ac:dyDescent="0.2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2" customHeight="1" x14ac:dyDescent="0.2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2" customHeight="1" x14ac:dyDescent="0.2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2" customHeight="1" x14ac:dyDescent="0.2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2" customHeight="1" x14ac:dyDescent="0.2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2" customHeight="1" x14ac:dyDescent="0.2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2" customHeight="1" x14ac:dyDescent="0.2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2" customHeight="1" x14ac:dyDescent="0.2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2" customHeight="1" x14ac:dyDescent="0.2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2" customHeight="1" x14ac:dyDescent="0.2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2" customHeight="1" x14ac:dyDescent="0.2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2" customHeight="1" x14ac:dyDescent="0.2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2" customHeight="1" x14ac:dyDescent="0.2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2" customHeight="1" x14ac:dyDescent="0.2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2" customHeight="1" x14ac:dyDescent="0.2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2" customHeight="1" x14ac:dyDescent="0.2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2" customHeight="1" x14ac:dyDescent="0.2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2" customHeight="1" x14ac:dyDescent="0.2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2" customHeight="1" x14ac:dyDescent="0.2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2" customHeight="1" x14ac:dyDescent="0.2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2" customHeight="1" x14ac:dyDescent="0.2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2" customHeight="1" x14ac:dyDescent="0.2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2" customHeight="1" x14ac:dyDescent="0.2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2" customHeight="1" x14ac:dyDescent="0.2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2" customHeight="1" x14ac:dyDescent="0.2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2" customHeight="1" x14ac:dyDescent="0.2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2" customHeight="1" x14ac:dyDescent="0.2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2" customHeight="1" x14ac:dyDescent="0.2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2" customHeight="1" x14ac:dyDescent="0.2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2" customHeight="1" x14ac:dyDescent="0.2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2" customHeight="1" x14ac:dyDescent="0.2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2" customHeight="1" x14ac:dyDescent="0.2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2" customHeight="1" x14ac:dyDescent="0.2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2" customHeight="1" x14ac:dyDescent="0.2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2" customHeight="1" x14ac:dyDescent="0.2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2" customHeight="1" x14ac:dyDescent="0.2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2" customHeight="1" x14ac:dyDescent="0.2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2" customHeight="1" x14ac:dyDescent="0.2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2" customHeight="1" x14ac:dyDescent="0.2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2" customHeight="1" x14ac:dyDescent="0.2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2" customHeight="1" x14ac:dyDescent="0.2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2" customHeight="1" x14ac:dyDescent="0.2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2" customHeight="1" x14ac:dyDescent="0.2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2" customHeight="1" x14ac:dyDescent="0.2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2" customHeight="1" x14ac:dyDescent="0.2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2" customHeight="1" x14ac:dyDescent="0.2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2" customHeight="1" x14ac:dyDescent="0.2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2" customHeight="1" x14ac:dyDescent="0.2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2" customHeight="1" x14ac:dyDescent="0.2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2" customHeight="1" x14ac:dyDescent="0.2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2" customHeight="1" x14ac:dyDescent="0.2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2" customHeight="1" x14ac:dyDescent="0.2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2" customHeight="1" x14ac:dyDescent="0.2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2" customHeight="1" x14ac:dyDescent="0.2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2" customHeight="1" x14ac:dyDescent="0.2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2" customHeight="1" x14ac:dyDescent="0.2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2" customHeight="1" x14ac:dyDescent="0.2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2" customHeight="1" x14ac:dyDescent="0.2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2" customHeight="1" x14ac:dyDescent="0.2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2" customHeight="1" x14ac:dyDescent="0.2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2" customHeight="1" x14ac:dyDescent="0.2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2" customHeight="1" x14ac:dyDescent="0.2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2" customHeight="1" x14ac:dyDescent="0.2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2" customHeight="1" x14ac:dyDescent="0.2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2" customHeight="1" x14ac:dyDescent="0.2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2" customHeight="1" x14ac:dyDescent="0.2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2" customHeight="1" x14ac:dyDescent="0.2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2" customHeight="1" x14ac:dyDescent="0.2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2" customHeight="1" x14ac:dyDescent="0.2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2" customHeight="1" x14ac:dyDescent="0.2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2" customHeight="1" x14ac:dyDescent="0.2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2" customHeight="1" x14ac:dyDescent="0.2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2" customHeight="1" x14ac:dyDescent="0.2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2" customHeight="1" x14ac:dyDescent="0.2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2" customHeight="1" x14ac:dyDescent="0.2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2" customHeight="1" x14ac:dyDescent="0.2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2" customHeight="1" x14ac:dyDescent="0.2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2" customHeight="1" x14ac:dyDescent="0.2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2" customHeight="1" x14ac:dyDescent="0.2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2" customHeight="1" x14ac:dyDescent="0.2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2" customHeight="1" x14ac:dyDescent="0.2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2" customHeight="1" x14ac:dyDescent="0.2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2" customHeight="1" x14ac:dyDescent="0.2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2" customHeight="1" x14ac:dyDescent="0.2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2" customHeight="1" x14ac:dyDescent="0.2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2" customHeight="1" x14ac:dyDescent="0.2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2" customHeight="1" x14ac:dyDescent="0.2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2" customHeight="1" x14ac:dyDescent="0.2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2" customHeight="1" x14ac:dyDescent="0.2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2" customHeight="1" x14ac:dyDescent="0.2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2" customHeight="1" x14ac:dyDescent="0.2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2" customHeight="1" x14ac:dyDescent="0.2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2" customHeight="1" x14ac:dyDescent="0.2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2" customHeight="1" x14ac:dyDescent="0.2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2" customHeight="1" x14ac:dyDescent="0.2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2" customHeight="1" x14ac:dyDescent="0.2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2" customHeight="1" x14ac:dyDescent="0.2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2" customHeight="1" x14ac:dyDescent="0.2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2" customHeight="1" x14ac:dyDescent="0.2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2" customHeight="1" x14ac:dyDescent="0.2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2" customHeight="1" x14ac:dyDescent="0.2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2" customHeight="1" x14ac:dyDescent="0.2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2" customHeight="1" x14ac:dyDescent="0.2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2" customHeight="1" x14ac:dyDescent="0.2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2" customHeight="1" x14ac:dyDescent="0.2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2" customHeight="1" x14ac:dyDescent="0.2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2" customHeight="1" x14ac:dyDescent="0.2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2" customHeight="1" x14ac:dyDescent="0.2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2" customHeight="1" x14ac:dyDescent="0.2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2" customHeight="1" x14ac:dyDescent="0.2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2" customHeight="1" x14ac:dyDescent="0.2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2" customHeight="1" x14ac:dyDescent="0.2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2" customHeight="1" x14ac:dyDescent="0.2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2" customHeight="1" x14ac:dyDescent="0.2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2" customHeight="1" x14ac:dyDescent="0.2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2" customHeight="1" x14ac:dyDescent="0.2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2" customHeight="1" x14ac:dyDescent="0.2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2" customHeight="1" x14ac:dyDescent="0.2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2" customHeight="1" x14ac:dyDescent="0.2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2" customHeight="1" x14ac:dyDescent="0.2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2" customHeight="1" x14ac:dyDescent="0.2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2" customHeight="1" x14ac:dyDescent="0.2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2" customHeight="1" x14ac:dyDescent="0.2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2" customHeight="1" x14ac:dyDescent="0.2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2" customHeight="1" x14ac:dyDescent="0.2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2" customHeight="1" x14ac:dyDescent="0.2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2" customHeight="1" x14ac:dyDescent="0.2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2" customHeight="1" x14ac:dyDescent="0.2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2" customHeight="1" x14ac:dyDescent="0.2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2" customHeight="1" x14ac:dyDescent="0.2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2" customHeight="1" x14ac:dyDescent="0.2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2" customHeight="1" x14ac:dyDescent="0.2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2" customHeight="1" x14ac:dyDescent="0.2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2" customHeight="1" x14ac:dyDescent="0.2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2" customHeight="1" x14ac:dyDescent="0.2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2" customHeight="1" x14ac:dyDescent="0.2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2" customHeight="1" x14ac:dyDescent="0.2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2" customHeight="1" x14ac:dyDescent="0.2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2" customHeight="1" x14ac:dyDescent="0.2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2" customHeight="1" x14ac:dyDescent="0.2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2" customHeight="1" x14ac:dyDescent="0.2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2" customHeight="1" x14ac:dyDescent="0.2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2" customHeight="1" x14ac:dyDescent="0.2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2" customHeight="1" x14ac:dyDescent="0.2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2" customHeight="1" x14ac:dyDescent="0.2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2" customHeight="1" x14ac:dyDescent="0.2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2" customHeight="1" x14ac:dyDescent="0.2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2" customHeight="1" x14ac:dyDescent="0.2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2" customHeight="1" x14ac:dyDescent="0.2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2" customHeight="1" x14ac:dyDescent="0.2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2" customHeight="1" x14ac:dyDescent="0.2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2" customHeight="1" x14ac:dyDescent="0.2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2" customHeight="1" x14ac:dyDescent="0.2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2" customHeight="1" x14ac:dyDescent="0.2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2" customHeight="1" x14ac:dyDescent="0.2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2" customHeight="1" x14ac:dyDescent="0.2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2" customHeight="1" x14ac:dyDescent="0.2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2" customHeight="1" x14ac:dyDescent="0.2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2" customHeight="1" x14ac:dyDescent="0.2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2" customHeight="1" x14ac:dyDescent="0.2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2" customHeight="1" x14ac:dyDescent="0.2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2" customHeight="1" x14ac:dyDescent="0.2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2" customHeight="1" x14ac:dyDescent="0.2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2" customHeight="1" x14ac:dyDescent="0.2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2" customHeight="1" x14ac:dyDescent="0.2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2" customHeight="1" x14ac:dyDescent="0.2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2" customHeight="1" x14ac:dyDescent="0.2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2" customHeight="1" x14ac:dyDescent="0.2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2" customHeight="1" x14ac:dyDescent="0.2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2" customHeight="1" x14ac:dyDescent="0.2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2" customHeight="1" x14ac:dyDescent="0.2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2" customHeight="1" x14ac:dyDescent="0.2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2" customHeight="1" x14ac:dyDescent="0.2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2" customHeight="1" x14ac:dyDescent="0.2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2" customHeight="1" x14ac:dyDescent="0.2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2" customHeight="1" x14ac:dyDescent="0.2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2" customHeight="1" x14ac:dyDescent="0.2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2" customHeight="1" x14ac:dyDescent="0.2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2" customHeight="1" x14ac:dyDescent="0.2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2" customHeight="1" x14ac:dyDescent="0.2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2" customHeight="1" x14ac:dyDescent="0.2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2" customHeight="1" x14ac:dyDescent="0.2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2" customHeight="1" x14ac:dyDescent="0.2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2" customHeight="1" x14ac:dyDescent="0.2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2" customHeight="1" x14ac:dyDescent="0.2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2" customHeight="1" x14ac:dyDescent="0.2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2" customHeight="1" x14ac:dyDescent="0.2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2" customHeight="1" x14ac:dyDescent="0.2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2" customHeight="1" x14ac:dyDescent="0.2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2" customHeight="1" x14ac:dyDescent="0.2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2" customHeight="1" x14ac:dyDescent="0.2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2" customHeight="1" x14ac:dyDescent="0.2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2" customHeight="1" x14ac:dyDescent="0.2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2" customHeight="1" x14ac:dyDescent="0.2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2" customHeight="1" x14ac:dyDescent="0.2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2" customHeight="1" x14ac:dyDescent="0.2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2" customHeight="1" x14ac:dyDescent="0.2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2" customHeight="1" x14ac:dyDescent="0.2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2" customHeight="1" x14ac:dyDescent="0.2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2" customHeight="1" x14ac:dyDescent="0.2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2" customHeight="1" x14ac:dyDescent="0.2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2" customHeight="1" x14ac:dyDescent="0.2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2" customHeight="1" x14ac:dyDescent="0.2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2" customHeight="1" x14ac:dyDescent="0.2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2" customHeight="1" x14ac:dyDescent="0.2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2" customHeight="1" x14ac:dyDescent="0.2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2" customHeight="1" x14ac:dyDescent="0.2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2" customHeight="1" x14ac:dyDescent="0.2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2" customHeight="1" x14ac:dyDescent="0.2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2" customHeight="1" x14ac:dyDescent="0.2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2" customHeight="1" x14ac:dyDescent="0.2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2" customHeight="1" x14ac:dyDescent="0.2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2" customHeight="1" x14ac:dyDescent="0.2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2" customHeight="1" x14ac:dyDescent="0.2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2" customHeight="1" x14ac:dyDescent="0.2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2" customHeight="1" x14ac:dyDescent="0.2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2" customHeight="1" x14ac:dyDescent="0.2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2" customHeight="1" x14ac:dyDescent="0.2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2" customHeight="1" x14ac:dyDescent="0.25">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2" customHeight="1" x14ac:dyDescent="0.25">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2" customHeight="1" x14ac:dyDescent="0.25">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2" customHeight="1" x14ac:dyDescent="0.25">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2" customHeight="1" x14ac:dyDescent="0.25">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14">
    <mergeCell ref="A1:I1"/>
    <mergeCell ref="A2:C2"/>
    <mergeCell ref="D2:E2"/>
    <mergeCell ref="F2:I2"/>
    <mergeCell ref="A3:I3"/>
    <mergeCell ref="A18:B18"/>
    <mergeCell ref="E4:F4"/>
    <mergeCell ref="G4:G5"/>
    <mergeCell ref="H4:H5"/>
    <mergeCell ref="I4:I5"/>
    <mergeCell ref="A4:A5"/>
    <mergeCell ref="B4:B5"/>
    <mergeCell ref="C4:C5"/>
    <mergeCell ref="D4:D5"/>
  </mergeCells>
  <pageMargins left="0.70866141732283472" right="0.70866141732283472" top="0.74803149606299213" bottom="0.7480314960629921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topLeftCell="A5" workbookViewId="0">
      <selection activeCell="D18" sqref="D18:H18"/>
    </sheetView>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6.85546875" customWidth="1"/>
    <col min="7" max="7" width="14.85546875" customWidth="1"/>
    <col min="8" max="10" width="9.140625" customWidth="1"/>
    <col min="11" max="26" width="8.7109375" customWidth="1"/>
  </cols>
  <sheetData>
    <row r="1" spans="1:26" x14ac:dyDescent="0.25">
      <c r="A1" s="197" t="s">
        <v>375</v>
      </c>
      <c r="B1" s="152"/>
      <c r="C1" s="152"/>
      <c r="D1" s="152"/>
      <c r="E1" s="152"/>
      <c r="F1" s="152"/>
      <c r="G1" s="152"/>
      <c r="H1" s="153"/>
      <c r="I1" s="80"/>
      <c r="J1" s="80"/>
      <c r="K1" s="80"/>
      <c r="L1" s="80"/>
      <c r="M1" s="80"/>
      <c r="N1" s="80"/>
      <c r="O1" s="80"/>
      <c r="P1" s="80"/>
      <c r="Q1" s="80"/>
      <c r="R1" s="80"/>
      <c r="S1" s="80"/>
      <c r="T1" s="80"/>
      <c r="U1" s="80"/>
      <c r="V1" s="80"/>
      <c r="W1" s="80"/>
      <c r="X1" s="80"/>
      <c r="Y1" s="80"/>
      <c r="Z1" s="80"/>
    </row>
    <row r="2" spans="1:26" x14ac:dyDescent="0.25">
      <c r="A2" s="198" t="s">
        <v>1</v>
      </c>
      <c r="B2" s="152"/>
      <c r="C2" s="153"/>
      <c r="D2" s="198" t="s">
        <v>2</v>
      </c>
      <c r="E2" s="153"/>
      <c r="F2" s="199" t="s">
        <v>3</v>
      </c>
      <c r="G2" s="152"/>
      <c r="H2" s="153"/>
      <c r="I2" s="101"/>
      <c r="J2" s="101"/>
      <c r="K2" s="101"/>
      <c r="L2" s="101"/>
      <c r="M2" s="101"/>
      <c r="N2" s="101"/>
      <c r="O2" s="101"/>
      <c r="P2" s="101"/>
      <c r="Q2" s="101"/>
      <c r="R2" s="101"/>
      <c r="S2" s="101"/>
      <c r="T2" s="101"/>
      <c r="U2" s="101"/>
      <c r="V2" s="101"/>
      <c r="W2" s="101"/>
      <c r="X2" s="101"/>
      <c r="Y2" s="101"/>
      <c r="Z2" s="101"/>
    </row>
    <row r="3" spans="1:26" ht="15" customHeight="1" x14ac:dyDescent="0.25">
      <c r="A3" s="200" t="s">
        <v>376</v>
      </c>
      <c r="B3" s="152"/>
      <c r="C3" s="152"/>
      <c r="D3" s="152"/>
      <c r="E3" s="152"/>
      <c r="F3" s="152"/>
      <c r="G3" s="152"/>
      <c r="H3" s="153"/>
      <c r="I3" s="80"/>
      <c r="J3" s="80"/>
      <c r="K3" s="80"/>
      <c r="L3" s="80"/>
      <c r="M3" s="80"/>
      <c r="N3" s="80"/>
      <c r="O3" s="80"/>
      <c r="P3" s="80"/>
      <c r="Q3" s="80"/>
      <c r="R3" s="80"/>
      <c r="S3" s="80"/>
      <c r="T3" s="80"/>
      <c r="U3" s="80"/>
      <c r="V3" s="80"/>
      <c r="W3" s="80"/>
      <c r="X3" s="80"/>
      <c r="Y3" s="80"/>
      <c r="Z3" s="80"/>
    </row>
    <row r="4" spans="1:26" ht="43.5" customHeight="1" x14ac:dyDescent="0.25">
      <c r="A4" s="102" t="s">
        <v>377</v>
      </c>
      <c r="B4" s="102" t="s">
        <v>378</v>
      </c>
      <c r="C4" s="102" t="s">
        <v>379</v>
      </c>
      <c r="D4" s="102" t="s">
        <v>380</v>
      </c>
      <c r="E4" s="102" t="s">
        <v>381</v>
      </c>
      <c r="F4" s="201" t="s">
        <v>382</v>
      </c>
      <c r="G4" s="152"/>
      <c r="H4" s="153"/>
      <c r="I4" s="80"/>
      <c r="J4" s="80"/>
      <c r="K4" s="80"/>
      <c r="L4" s="80"/>
      <c r="M4" s="80"/>
      <c r="N4" s="80"/>
      <c r="O4" s="80"/>
      <c r="P4" s="80"/>
      <c r="Q4" s="80"/>
      <c r="R4" s="80"/>
      <c r="S4" s="80"/>
      <c r="T4" s="80"/>
      <c r="U4" s="80"/>
      <c r="V4" s="80"/>
      <c r="W4" s="80"/>
      <c r="X4" s="80"/>
      <c r="Y4" s="80"/>
      <c r="Z4" s="80"/>
    </row>
    <row r="5" spans="1:26" x14ac:dyDescent="0.25">
      <c r="A5" s="202" t="s">
        <v>383</v>
      </c>
      <c r="B5" s="152"/>
      <c r="C5" s="152"/>
      <c r="D5" s="152"/>
      <c r="E5" s="152"/>
      <c r="F5" s="152"/>
      <c r="G5" s="152"/>
      <c r="H5" s="153"/>
      <c r="I5" s="80"/>
      <c r="J5" s="80"/>
      <c r="K5" s="80"/>
      <c r="L5" s="80"/>
      <c r="M5" s="80"/>
      <c r="N5" s="80"/>
      <c r="O5" s="80"/>
      <c r="P5" s="80"/>
      <c r="Q5" s="80"/>
      <c r="R5" s="80"/>
      <c r="S5" s="80"/>
      <c r="T5" s="80"/>
      <c r="U5" s="80"/>
      <c r="V5" s="80"/>
      <c r="W5" s="80"/>
      <c r="X5" s="80"/>
      <c r="Y5" s="80"/>
      <c r="Z5" s="80"/>
    </row>
    <row r="6" spans="1:26" ht="15" customHeight="1" x14ac:dyDescent="0.25">
      <c r="A6" s="102">
        <v>1</v>
      </c>
      <c r="B6" s="103" t="s">
        <v>268</v>
      </c>
      <c r="C6" s="102">
        <v>14</v>
      </c>
      <c r="D6" s="102">
        <v>14</v>
      </c>
      <c r="E6" s="102">
        <v>11</v>
      </c>
      <c r="F6" s="206">
        <f t="shared" ref="F6:F7" si="0">E6*100/D6</f>
        <v>78.571428571428569</v>
      </c>
      <c r="G6" s="152"/>
      <c r="H6" s="153"/>
      <c r="I6" s="80"/>
      <c r="J6" s="104"/>
      <c r="K6" s="80"/>
      <c r="L6" s="80"/>
      <c r="M6" s="80"/>
      <c r="N6" s="80"/>
      <c r="O6" s="80"/>
      <c r="P6" s="80"/>
      <c r="Q6" s="80"/>
      <c r="R6" s="80"/>
      <c r="S6" s="80"/>
      <c r="T6" s="80"/>
      <c r="U6" s="80"/>
      <c r="V6" s="80"/>
      <c r="W6" s="80"/>
      <c r="X6" s="80"/>
      <c r="Y6" s="80"/>
      <c r="Z6" s="80"/>
    </row>
    <row r="7" spans="1:26" x14ac:dyDescent="0.25">
      <c r="A7" s="102">
        <v>2</v>
      </c>
      <c r="B7" s="103" t="s">
        <v>384</v>
      </c>
      <c r="C7" s="102">
        <v>12</v>
      </c>
      <c r="D7" s="102">
        <v>12</v>
      </c>
      <c r="E7" s="102">
        <v>8</v>
      </c>
      <c r="F7" s="206">
        <f t="shared" si="0"/>
        <v>66.666666666666671</v>
      </c>
      <c r="G7" s="152"/>
      <c r="H7" s="153"/>
      <c r="I7" s="80"/>
      <c r="J7" s="104"/>
      <c r="K7" s="80"/>
      <c r="L7" s="80"/>
      <c r="M7" s="80"/>
      <c r="N7" s="80"/>
      <c r="O7" s="80"/>
      <c r="P7" s="80"/>
      <c r="Q7" s="80"/>
      <c r="R7" s="80"/>
      <c r="S7" s="80"/>
      <c r="T7" s="80"/>
      <c r="U7" s="80"/>
      <c r="V7" s="80"/>
      <c r="W7" s="80"/>
      <c r="X7" s="80"/>
      <c r="Y7" s="80"/>
      <c r="Z7" s="80"/>
    </row>
    <row r="8" spans="1:26" ht="15" customHeight="1" x14ac:dyDescent="0.25">
      <c r="A8" s="200" t="s">
        <v>385</v>
      </c>
      <c r="B8" s="152"/>
      <c r="C8" s="152"/>
      <c r="D8" s="152"/>
      <c r="E8" s="152"/>
      <c r="F8" s="152"/>
      <c r="G8" s="152"/>
      <c r="H8" s="153"/>
      <c r="I8" s="80"/>
      <c r="J8" s="80"/>
      <c r="K8" s="80"/>
      <c r="L8" s="80"/>
      <c r="M8" s="80"/>
      <c r="N8" s="80"/>
      <c r="O8" s="80"/>
      <c r="P8" s="80"/>
      <c r="Q8" s="80"/>
      <c r="R8" s="80"/>
      <c r="S8" s="80"/>
      <c r="T8" s="80"/>
      <c r="U8" s="80"/>
      <c r="V8" s="80"/>
      <c r="W8" s="80"/>
      <c r="X8" s="80"/>
      <c r="Y8" s="80"/>
      <c r="Z8" s="80"/>
    </row>
    <row r="9" spans="1:26" ht="31.5" customHeight="1" x14ac:dyDescent="0.25">
      <c r="A9" s="102"/>
      <c r="B9" s="102" t="s">
        <v>378</v>
      </c>
      <c r="C9" s="102" t="s">
        <v>380</v>
      </c>
      <c r="D9" s="102" t="s">
        <v>386</v>
      </c>
      <c r="E9" s="102" t="s">
        <v>387</v>
      </c>
      <c r="F9" s="102" t="s">
        <v>388</v>
      </c>
      <c r="G9" s="201" t="s">
        <v>272</v>
      </c>
      <c r="H9" s="153"/>
      <c r="I9" s="80"/>
      <c r="J9" s="80"/>
      <c r="K9" s="80"/>
      <c r="L9" s="80"/>
      <c r="M9" s="80"/>
      <c r="N9" s="80"/>
      <c r="O9" s="80"/>
      <c r="P9" s="80"/>
      <c r="Q9" s="80"/>
      <c r="R9" s="80"/>
      <c r="S9" s="80"/>
      <c r="T9" s="80"/>
      <c r="U9" s="80"/>
      <c r="V9" s="80"/>
      <c r="W9" s="80"/>
      <c r="X9" s="80"/>
      <c r="Y9" s="80"/>
      <c r="Z9" s="80"/>
    </row>
    <row r="10" spans="1:26" x14ac:dyDescent="0.25">
      <c r="A10" s="102">
        <v>1</v>
      </c>
      <c r="B10" s="103" t="s">
        <v>268</v>
      </c>
      <c r="C10" s="102">
        <v>14</v>
      </c>
      <c r="D10" s="102">
        <v>13</v>
      </c>
      <c r="E10" s="105">
        <f t="shared" ref="E10:E11" si="1">D10/C10*100</f>
        <v>92.857142857142861</v>
      </c>
      <c r="F10" s="106" t="str">
        <f>IF(D10&gt;=11,"Qualified",IF(D10&lt;11,"Not Qualified"))</f>
        <v>Qualified</v>
      </c>
      <c r="G10" s="207"/>
      <c r="H10" s="153"/>
      <c r="I10" s="80"/>
      <c r="J10" s="80"/>
      <c r="K10" s="80"/>
      <c r="L10" s="80"/>
      <c r="M10" s="80"/>
      <c r="N10" s="80"/>
      <c r="O10" s="80"/>
      <c r="P10" s="80"/>
      <c r="Q10" s="80"/>
      <c r="R10" s="80"/>
      <c r="S10" s="80"/>
      <c r="T10" s="80"/>
      <c r="U10" s="80"/>
      <c r="V10" s="80"/>
      <c r="W10" s="80"/>
      <c r="X10" s="80"/>
      <c r="Y10" s="80"/>
      <c r="Z10" s="80"/>
    </row>
    <row r="11" spans="1:26" x14ac:dyDescent="0.25">
      <c r="A11" s="102">
        <v>2</v>
      </c>
      <c r="B11" s="103" t="s">
        <v>384</v>
      </c>
      <c r="C11" s="102">
        <v>12</v>
      </c>
      <c r="D11" s="102">
        <v>10</v>
      </c>
      <c r="E11" s="105">
        <f t="shared" si="1"/>
        <v>83.333333333333343</v>
      </c>
      <c r="F11" s="106" t="str">
        <f>IF(D11&gt;=8,"Qualified",IF(D11&lt;8,"Not Qualified"))</f>
        <v>Qualified</v>
      </c>
      <c r="G11" s="207"/>
      <c r="H11" s="153"/>
      <c r="I11" s="80"/>
      <c r="J11" s="80"/>
      <c r="K11" s="80"/>
      <c r="L11" s="80"/>
      <c r="M11" s="80"/>
      <c r="N11" s="80"/>
      <c r="O11" s="80"/>
      <c r="P11" s="80"/>
      <c r="Q11" s="80"/>
      <c r="R11" s="80"/>
      <c r="S11" s="80"/>
      <c r="T11" s="80"/>
      <c r="U11" s="80"/>
      <c r="V11" s="80"/>
      <c r="W11" s="80"/>
      <c r="X11" s="80"/>
      <c r="Y11" s="80"/>
      <c r="Z11" s="80"/>
    </row>
    <row r="12" spans="1:26" ht="15" customHeight="1" x14ac:dyDescent="0.25">
      <c r="A12" s="200" t="s">
        <v>389</v>
      </c>
      <c r="B12" s="152"/>
      <c r="C12" s="152"/>
      <c r="D12" s="152"/>
      <c r="E12" s="152"/>
      <c r="F12" s="152"/>
      <c r="G12" s="152"/>
      <c r="H12" s="153"/>
      <c r="I12" s="80"/>
      <c r="J12" s="80"/>
      <c r="K12" s="80"/>
      <c r="L12" s="80"/>
      <c r="M12" s="80"/>
      <c r="N12" s="80"/>
      <c r="O12" s="80"/>
      <c r="P12" s="80"/>
      <c r="Q12" s="80"/>
      <c r="R12" s="80"/>
      <c r="S12" s="80"/>
      <c r="T12" s="80"/>
      <c r="U12" s="80"/>
      <c r="V12" s="80"/>
      <c r="W12" s="80"/>
      <c r="X12" s="80"/>
      <c r="Y12" s="80"/>
      <c r="Z12" s="80"/>
    </row>
    <row r="13" spans="1:26" x14ac:dyDescent="0.25">
      <c r="A13" s="203" t="s">
        <v>390</v>
      </c>
      <c r="B13" s="152"/>
      <c r="C13" s="152"/>
      <c r="D13" s="152"/>
      <c r="E13" s="152"/>
      <c r="F13" s="152"/>
      <c r="G13" s="152"/>
      <c r="H13" s="153"/>
      <c r="I13" s="80"/>
      <c r="J13" s="80"/>
      <c r="K13" s="80"/>
      <c r="L13" s="80"/>
      <c r="M13" s="80"/>
      <c r="N13" s="80"/>
      <c r="O13" s="80"/>
      <c r="P13" s="80"/>
      <c r="Q13" s="80"/>
      <c r="R13" s="80"/>
      <c r="S13" s="80"/>
      <c r="T13" s="80"/>
      <c r="U13" s="80"/>
      <c r="V13" s="80"/>
      <c r="W13" s="80"/>
      <c r="X13" s="80"/>
      <c r="Y13" s="80"/>
      <c r="Z13" s="80"/>
    </row>
    <row r="14" spans="1:26" ht="45" x14ac:dyDescent="0.25">
      <c r="A14" s="107" t="s">
        <v>377</v>
      </c>
      <c r="B14" s="107" t="s">
        <v>378</v>
      </c>
      <c r="C14" s="107" t="s">
        <v>391</v>
      </c>
      <c r="D14" s="107" t="s">
        <v>380</v>
      </c>
      <c r="E14" s="107" t="s">
        <v>392</v>
      </c>
      <c r="F14" s="107" t="s">
        <v>393</v>
      </c>
      <c r="G14" s="107" t="s">
        <v>394</v>
      </c>
      <c r="H14" s="107" t="s">
        <v>395</v>
      </c>
      <c r="I14" s="80"/>
      <c r="J14" s="80"/>
      <c r="K14" s="80"/>
      <c r="L14" s="80"/>
      <c r="M14" s="80"/>
      <c r="N14" s="80"/>
      <c r="O14" s="80"/>
      <c r="P14" s="80"/>
      <c r="Q14" s="80"/>
      <c r="R14" s="80"/>
      <c r="S14" s="80"/>
      <c r="T14" s="80"/>
      <c r="U14" s="80"/>
      <c r="V14" s="80"/>
      <c r="W14" s="80"/>
      <c r="X14" s="80"/>
      <c r="Y14" s="80"/>
      <c r="Z14" s="80"/>
    </row>
    <row r="15" spans="1:26" ht="15.75" x14ac:dyDescent="0.25">
      <c r="A15" s="108">
        <v>1</v>
      </c>
      <c r="B15" s="109" t="s">
        <v>396</v>
      </c>
      <c r="C15" s="109">
        <v>17</v>
      </c>
      <c r="D15" s="109">
        <f t="shared" ref="D15:D16" si="2">C15*3</f>
        <v>51</v>
      </c>
      <c r="E15" s="109">
        <f>D15*80/100</f>
        <v>40.799999999999997</v>
      </c>
      <c r="F15" s="110">
        <f>'Programme delivery'!K51</f>
        <v>45</v>
      </c>
      <c r="G15" s="111">
        <f>F15*80%</f>
        <v>36</v>
      </c>
      <c r="H15" s="112">
        <f t="shared" ref="H15:H17" si="3">G15/E15*100</f>
        <v>88.235294117647072</v>
      </c>
      <c r="I15" s="80"/>
      <c r="J15" s="80"/>
      <c r="K15" s="80"/>
      <c r="L15" s="80"/>
      <c r="M15" s="80"/>
      <c r="N15" s="80"/>
      <c r="O15" s="80"/>
      <c r="P15" s="80"/>
      <c r="Q15" s="80"/>
      <c r="R15" s="80"/>
      <c r="S15" s="80"/>
      <c r="T15" s="80"/>
      <c r="U15" s="80"/>
      <c r="V15" s="80"/>
      <c r="W15" s="80"/>
      <c r="X15" s="80"/>
      <c r="Y15" s="80"/>
      <c r="Z15" s="80"/>
    </row>
    <row r="16" spans="1:26" ht="15.75" x14ac:dyDescent="0.25">
      <c r="A16" s="108">
        <v>2</v>
      </c>
      <c r="B16" s="109" t="s">
        <v>397</v>
      </c>
      <c r="C16" s="109">
        <v>10</v>
      </c>
      <c r="D16" s="109">
        <f t="shared" si="2"/>
        <v>30</v>
      </c>
      <c r="E16" s="109">
        <f>D16*50/100</f>
        <v>15</v>
      </c>
      <c r="F16" s="110">
        <f>'Programme delivery'!K52</f>
        <v>24</v>
      </c>
      <c r="G16" s="111">
        <f>F16*50%</f>
        <v>12</v>
      </c>
      <c r="H16" s="112">
        <f t="shared" si="3"/>
        <v>80</v>
      </c>
      <c r="I16" s="80"/>
      <c r="J16" s="80"/>
      <c r="K16" s="80"/>
      <c r="L16" s="80"/>
      <c r="M16" s="80"/>
      <c r="N16" s="80"/>
      <c r="O16" s="80"/>
      <c r="P16" s="80"/>
      <c r="Q16" s="80"/>
      <c r="R16" s="80"/>
      <c r="S16" s="80"/>
      <c r="T16" s="80"/>
      <c r="U16" s="80"/>
      <c r="V16" s="80"/>
      <c r="W16" s="80"/>
      <c r="X16" s="80"/>
      <c r="Y16" s="80"/>
      <c r="Z16" s="80"/>
    </row>
    <row r="17" spans="1:26" ht="15.75" x14ac:dyDescent="0.25">
      <c r="A17" s="197" t="s">
        <v>398</v>
      </c>
      <c r="B17" s="153"/>
      <c r="C17" s="109">
        <f t="shared" ref="C17:G17" si="4">SUM(C15:C16)</f>
        <v>27</v>
      </c>
      <c r="D17" s="109">
        <f t="shared" si="4"/>
        <v>81</v>
      </c>
      <c r="E17" s="109">
        <f t="shared" si="4"/>
        <v>55.8</v>
      </c>
      <c r="F17" s="110">
        <f t="shared" si="4"/>
        <v>69</v>
      </c>
      <c r="G17" s="111">
        <f t="shared" si="4"/>
        <v>48</v>
      </c>
      <c r="H17" s="112">
        <f t="shared" si="3"/>
        <v>86.021505376344081</v>
      </c>
      <c r="I17" s="80"/>
      <c r="J17" s="80"/>
      <c r="K17" s="80"/>
      <c r="L17" s="80"/>
      <c r="M17" s="80"/>
      <c r="N17" s="80"/>
      <c r="O17" s="80"/>
      <c r="P17" s="80"/>
      <c r="Q17" s="80"/>
      <c r="R17" s="80"/>
      <c r="S17" s="80"/>
      <c r="T17" s="80"/>
      <c r="U17" s="80"/>
      <c r="V17" s="80"/>
      <c r="W17" s="80"/>
      <c r="X17" s="80"/>
      <c r="Y17" s="80"/>
      <c r="Z17" s="80"/>
    </row>
    <row r="18" spans="1:26" x14ac:dyDescent="0.25">
      <c r="A18" s="204" t="s">
        <v>399</v>
      </c>
      <c r="B18" s="152"/>
      <c r="C18" s="153"/>
      <c r="D18" s="205" t="s">
        <v>456</v>
      </c>
      <c r="E18" s="152"/>
      <c r="F18" s="152"/>
      <c r="G18" s="152"/>
      <c r="H18" s="153"/>
      <c r="I18" s="80"/>
      <c r="J18" s="80"/>
      <c r="K18" s="80"/>
      <c r="L18" s="80"/>
      <c r="M18" s="80"/>
      <c r="N18" s="80"/>
      <c r="O18" s="80"/>
      <c r="P18" s="80"/>
      <c r="Q18" s="80"/>
      <c r="R18" s="80"/>
      <c r="S18" s="80"/>
      <c r="T18" s="80"/>
      <c r="U18" s="80"/>
      <c r="V18" s="80"/>
      <c r="W18" s="80"/>
      <c r="X18" s="80"/>
      <c r="Y18" s="80"/>
      <c r="Z18" s="80"/>
    </row>
    <row r="19" spans="1:26"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5.75" customHeight="1"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5.75" customHeight="1"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5.75" customHeight="1"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5.75" customHeight="1"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5.75" customHeight="1"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5.75" customHeight="1"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5.75" customHeight="1"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5.75" customHeight="1"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5.75" customHeight="1"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5.75" customHeight="1"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5.75" customHeight="1"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5.75" customHeight="1"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5.75" customHeight="1" x14ac:dyDescent="0.2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5.75" customHeight="1" x14ac:dyDescent="0.2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75" customHeight="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5.75" customHeight="1" x14ac:dyDescent="0.2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5.75" customHeight="1"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75" customHeight="1" x14ac:dyDescent="0.2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5.75" customHeight="1" x14ac:dyDescent="0.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5.75" customHeight="1" x14ac:dyDescent="0.2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5.75" customHeight="1" x14ac:dyDescent="0.2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5.75" customHeight="1" x14ac:dyDescent="0.2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5.75" customHeight="1" x14ac:dyDescent="0.2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5.75"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5.75" customHeight="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5.75" customHeight="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5.75"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5.75" customHeight="1" x14ac:dyDescent="0.2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5.75"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5.75"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5.75"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5.75"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5.75"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75" customHeight="1" x14ac:dyDescent="0.2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5.75" customHeight="1"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5.75" customHeight="1"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5.75" customHeight="1"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5.75" customHeight="1"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5.75" customHeight="1"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5.75" customHeight="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5.75" customHeigh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5.75" customHeight="1"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5.75" customHeight="1"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5.75" customHeight="1"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5.75" customHeight="1"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5.75" customHeight="1"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5.75" customHeight="1"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5.75" customHeight="1"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5.75" customHeight="1"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5.75" customHeight="1"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5.75" customHeight="1"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5.75" customHeight="1"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5.75" customHeight="1"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5.75" customHeight="1"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5.75" customHeight="1"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5.75" customHeight="1"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5.75" customHeight="1"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5.75" customHeight="1"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5.75" customHeight="1"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5.75" customHeight="1"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5.75" customHeight="1"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5.75" customHeight="1"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5.75" customHeight="1"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5.75" customHeight="1"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5.75" customHeight="1"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5.75" customHeight="1"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5.75" customHeight="1"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5.75" customHeight="1"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5.75" customHeight="1"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5.75" customHeight="1"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5.75" customHeight="1"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5.75" customHeight="1"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5.75" customHeight="1"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5.75" customHeight="1"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5.75" customHeight="1"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5.75" customHeight="1"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5.75" customHeight="1"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5.75" customHeight="1"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5.75" customHeight="1"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5.75" customHeight="1"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5.75"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5.75"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5.75"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5.75"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5.75"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5.75" customHeight="1"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5.75" customHeight="1"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5.75"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5.75" customHeight="1"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5.75" customHeight="1"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5.75"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5.75" customHeight="1"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5.75" customHeight="1"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5.75" customHeight="1"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5.75" customHeight="1"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5.75" customHeight="1"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5.75" customHeight="1"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5.75" customHeight="1"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5.75" customHeight="1"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5.75" customHeight="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5.75" customHeight="1"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5.75" customHeight="1"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5.75" customHeight="1"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5.75" customHeight="1"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5.75" customHeight="1"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5.75" customHeight="1"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5.75" customHeight="1"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5.75" customHeight="1"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5.75" customHeight="1"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5.75" customHeight="1"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5.75" customHeight="1"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5.75" customHeight="1"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5.75" customHeight="1"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5.75" customHeight="1"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5.75" customHeight="1"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5.75" customHeight="1"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5.75"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5.75" customHeight="1"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5.75" customHeight="1"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5.75" customHeight="1"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5.75" customHeight="1"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5.75" customHeight="1"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5.75" customHeight="1"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5.75" customHeight="1"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5.75" customHeight="1"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5.75" customHeight="1"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5.75" customHeight="1"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5.75" customHeight="1"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5.75" customHeight="1"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5.75" customHeight="1"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5.75" customHeight="1"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5.75" customHeight="1"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5.75" customHeight="1"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5.75" customHeight="1"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5.75" customHeight="1"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5.75" customHeight="1"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5.75" customHeight="1"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5.75" customHeight="1"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5.75" customHeight="1"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5.75" customHeight="1"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5.75"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5.75" customHeight="1"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5.75" customHeight="1"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5.75" customHeight="1"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5.75" customHeight="1"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5.75" customHeight="1"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5.75" customHeight="1"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5.75" customHeight="1"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5.75" customHeight="1"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5.75" customHeight="1"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5.75" customHeight="1"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5.75" customHeight="1"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5.75"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5.75"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5.75"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5.75" customHeight="1"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5.75" customHeight="1"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x14ac:dyDescent="0.2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x14ac:dyDescent="0.2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x14ac:dyDescent="0.2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x14ac:dyDescent="0.2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x14ac:dyDescent="0.2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x14ac:dyDescent="0.2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x14ac:dyDescent="0.2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x14ac:dyDescent="0.2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x14ac:dyDescent="0.2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x14ac:dyDescent="0.2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x14ac:dyDescent="0.2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x14ac:dyDescent="0.2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x14ac:dyDescent="0.2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x14ac:dyDescent="0.2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x14ac:dyDescent="0.2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x14ac:dyDescent="0.2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x14ac:dyDescent="0.2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x14ac:dyDescent="0.2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2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x14ac:dyDescent="0.2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x14ac:dyDescent="0.2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x14ac:dyDescent="0.2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x14ac:dyDescent="0.2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x14ac:dyDescent="0.2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x14ac:dyDescent="0.2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x14ac:dyDescent="0.2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x14ac:dyDescent="0.2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x14ac:dyDescent="0.2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x14ac:dyDescent="0.2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x14ac:dyDescent="0.2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x14ac:dyDescent="0.2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x14ac:dyDescent="0.2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x14ac:dyDescent="0.2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x14ac:dyDescent="0.2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x14ac:dyDescent="0.2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x14ac:dyDescent="0.2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x14ac:dyDescent="0.2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x14ac:dyDescent="0.2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x14ac:dyDescent="0.2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x14ac:dyDescent="0.2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x14ac:dyDescent="0.2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x14ac:dyDescent="0.2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x14ac:dyDescent="0.2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x14ac:dyDescent="0.2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x14ac:dyDescent="0.2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x14ac:dyDescent="0.2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x14ac:dyDescent="0.2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x14ac:dyDescent="0.2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x14ac:dyDescent="0.2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x14ac:dyDescent="0.2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x14ac:dyDescent="0.2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x14ac:dyDescent="0.2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x14ac:dyDescent="0.2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x14ac:dyDescent="0.2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x14ac:dyDescent="0.2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x14ac:dyDescent="0.2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x14ac:dyDescent="0.2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x14ac:dyDescent="0.2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x14ac:dyDescent="0.2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x14ac:dyDescent="0.2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x14ac:dyDescent="0.2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x14ac:dyDescent="0.2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x14ac:dyDescent="0.2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x14ac:dyDescent="0.2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x14ac:dyDescent="0.2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x14ac:dyDescent="0.2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x14ac:dyDescent="0.2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x14ac:dyDescent="0.2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x14ac:dyDescent="0.2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x14ac:dyDescent="0.2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x14ac:dyDescent="0.2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x14ac:dyDescent="0.2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x14ac:dyDescent="0.2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x14ac:dyDescent="0.2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x14ac:dyDescent="0.2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x14ac:dyDescent="0.2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x14ac:dyDescent="0.2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x14ac:dyDescent="0.2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x14ac:dyDescent="0.2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x14ac:dyDescent="0.2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x14ac:dyDescent="0.2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x14ac:dyDescent="0.2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x14ac:dyDescent="0.2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x14ac:dyDescent="0.2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x14ac:dyDescent="0.2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x14ac:dyDescent="0.2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x14ac:dyDescent="0.2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x14ac:dyDescent="0.2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x14ac:dyDescent="0.2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x14ac:dyDescent="0.2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x14ac:dyDescent="0.2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x14ac:dyDescent="0.2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x14ac:dyDescent="0.2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x14ac:dyDescent="0.2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x14ac:dyDescent="0.2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x14ac:dyDescent="0.2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x14ac:dyDescent="0.2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x14ac:dyDescent="0.2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x14ac:dyDescent="0.2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x14ac:dyDescent="0.2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x14ac:dyDescent="0.2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x14ac:dyDescent="0.2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x14ac:dyDescent="0.2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x14ac:dyDescent="0.2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x14ac:dyDescent="0.2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x14ac:dyDescent="0.2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x14ac:dyDescent="0.2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x14ac:dyDescent="0.2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x14ac:dyDescent="0.2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x14ac:dyDescent="0.2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x14ac:dyDescent="0.2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x14ac:dyDescent="0.2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x14ac:dyDescent="0.2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x14ac:dyDescent="0.2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x14ac:dyDescent="0.2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x14ac:dyDescent="0.2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x14ac:dyDescent="0.2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x14ac:dyDescent="0.2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x14ac:dyDescent="0.2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x14ac:dyDescent="0.2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x14ac:dyDescent="0.2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x14ac:dyDescent="0.2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x14ac:dyDescent="0.2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x14ac:dyDescent="0.2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x14ac:dyDescent="0.2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x14ac:dyDescent="0.2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x14ac:dyDescent="0.2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x14ac:dyDescent="0.2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x14ac:dyDescent="0.2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x14ac:dyDescent="0.2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x14ac:dyDescent="0.2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x14ac:dyDescent="0.2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x14ac:dyDescent="0.2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x14ac:dyDescent="0.2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x14ac:dyDescent="0.2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x14ac:dyDescent="0.2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x14ac:dyDescent="0.2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x14ac:dyDescent="0.2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x14ac:dyDescent="0.2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x14ac:dyDescent="0.2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x14ac:dyDescent="0.2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x14ac:dyDescent="0.2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x14ac:dyDescent="0.2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x14ac:dyDescent="0.2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x14ac:dyDescent="0.2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x14ac:dyDescent="0.2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x14ac:dyDescent="0.2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x14ac:dyDescent="0.2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x14ac:dyDescent="0.2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x14ac:dyDescent="0.2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x14ac:dyDescent="0.2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x14ac:dyDescent="0.2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x14ac:dyDescent="0.2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x14ac:dyDescent="0.2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x14ac:dyDescent="0.2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x14ac:dyDescent="0.2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x14ac:dyDescent="0.2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x14ac:dyDescent="0.2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x14ac:dyDescent="0.2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x14ac:dyDescent="0.2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x14ac:dyDescent="0.2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x14ac:dyDescent="0.2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x14ac:dyDescent="0.2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x14ac:dyDescent="0.2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x14ac:dyDescent="0.2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x14ac:dyDescent="0.2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x14ac:dyDescent="0.2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x14ac:dyDescent="0.2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x14ac:dyDescent="0.2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x14ac:dyDescent="0.2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x14ac:dyDescent="0.2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x14ac:dyDescent="0.2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x14ac:dyDescent="0.2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x14ac:dyDescent="0.2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x14ac:dyDescent="0.2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x14ac:dyDescent="0.2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x14ac:dyDescent="0.2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x14ac:dyDescent="0.2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x14ac:dyDescent="0.2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x14ac:dyDescent="0.2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x14ac:dyDescent="0.2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x14ac:dyDescent="0.2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x14ac:dyDescent="0.2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x14ac:dyDescent="0.2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x14ac:dyDescent="0.2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x14ac:dyDescent="0.2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x14ac:dyDescent="0.2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x14ac:dyDescent="0.2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x14ac:dyDescent="0.2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x14ac:dyDescent="0.2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x14ac:dyDescent="0.2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x14ac:dyDescent="0.2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x14ac:dyDescent="0.2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x14ac:dyDescent="0.2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x14ac:dyDescent="0.2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x14ac:dyDescent="0.2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x14ac:dyDescent="0.2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x14ac:dyDescent="0.2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x14ac:dyDescent="0.2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x14ac:dyDescent="0.2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x14ac:dyDescent="0.2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x14ac:dyDescent="0.2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x14ac:dyDescent="0.2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x14ac:dyDescent="0.2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x14ac:dyDescent="0.2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x14ac:dyDescent="0.2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x14ac:dyDescent="0.2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x14ac:dyDescent="0.2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x14ac:dyDescent="0.2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x14ac:dyDescent="0.2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x14ac:dyDescent="0.2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x14ac:dyDescent="0.2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x14ac:dyDescent="0.2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x14ac:dyDescent="0.2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x14ac:dyDescent="0.2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x14ac:dyDescent="0.2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x14ac:dyDescent="0.2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x14ac:dyDescent="0.2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x14ac:dyDescent="0.2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x14ac:dyDescent="0.2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x14ac:dyDescent="0.2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x14ac:dyDescent="0.2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x14ac:dyDescent="0.2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x14ac:dyDescent="0.2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x14ac:dyDescent="0.2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x14ac:dyDescent="0.2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x14ac:dyDescent="0.2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x14ac:dyDescent="0.2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x14ac:dyDescent="0.2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x14ac:dyDescent="0.2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x14ac:dyDescent="0.2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x14ac:dyDescent="0.2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x14ac:dyDescent="0.2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x14ac:dyDescent="0.2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x14ac:dyDescent="0.2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x14ac:dyDescent="0.2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x14ac:dyDescent="0.2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x14ac:dyDescent="0.2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x14ac:dyDescent="0.2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x14ac:dyDescent="0.2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x14ac:dyDescent="0.2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x14ac:dyDescent="0.2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x14ac:dyDescent="0.2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x14ac:dyDescent="0.2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x14ac:dyDescent="0.2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x14ac:dyDescent="0.2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x14ac:dyDescent="0.2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x14ac:dyDescent="0.2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x14ac:dyDescent="0.2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x14ac:dyDescent="0.2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x14ac:dyDescent="0.2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x14ac:dyDescent="0.2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x14ac:dyDescent="0.2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x14ac:dyDescent="0.2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x14ac:dyDescent="0.2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x14ac:dyDescent="0.2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x14ac:dyDescent="0.2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x14ac:dyDescent="0.2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x14ac:dyDescent="0.2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x14ac:dyDescent="0.2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x14ac:dyDescent="0.2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x14ac:dyDescent="0.2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x14ac:dyDescent="0.2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x14ac:dyDescent="0.2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x14ac:dyDescent="0.2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x14ac:dyDescent="0.2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x14ac:dyDescent="0.2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x14ac:dyDescent="0.2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x14ac:dyDescent="0.2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x14ac:dyDescent="0.2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x14ac:dyDescent="0.2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x14ac:dyDescent="0.2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x14ac:dyDescent="0.2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x14ac:dyDescent="0.2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x14ac:dyDescent="0.2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x14ac:dyDescent="0.2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x14ac:dyDescent="0.2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x14ac:dyDescent="0.2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x14ac:dyDescent="0.2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x14ac:dyDescent="0.2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x14ac:dyDescent="0.2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x14ac:dyDescent="0.2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x14ac:dyDescent="0.2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x14ac:dyDescent="0.2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x14ac:dyDescent="0.2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x14ac:dyDescent="0.2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x14ac:dyDescent="0.2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x14ac:dyDescent="0.2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x14ac:dyDescent="0.2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x14ac:dyDescent="0.2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x14ac:dyDescent="0.2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x14ac:dyDescent="0.2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x14ac:dyDescent="0.2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x14ac:dyDescent="0.2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x14ac:dyDescent="0.2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x14ac:dyDescent="0.2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x14ac:dyDescent="0.2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x14ac:dyDescent="0.2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x14ac:dyDescent="0.2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x14ac:dyDescent="0.2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x14ac:dyDescent="0.2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x14ac:dyDescent="0.2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x14ac:dyDescent="0.2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x14ac:dyDescent="0.2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x14ac:dyDescent="0.2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x14ac:dyDescent="0.2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x14ac:dyDescent="0.2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x14ac:dyDescent="0.2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x14ac:dyDescent="0.2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x14ac:dyDescent="0.2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x14ac:dyDescent="0.2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x14ac:dyDescent="0.2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x14ac:dyDescent="0.2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x14ac:dyDescent="0.2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x14ac:dyDescent="0.2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x14ac:dyDescent="0.2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x14ac:dyDescent="0.2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x14ac:dyDescent="0.2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x14ac:dyDescent="0.2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x14ac:dyDescent="0.2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x14ac:dyDescent="0.2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x14ac:dyDescent="0.2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x14ac:dyDescent="0.2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x14ac:dyDescent="0.2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x14ac:dyDescent="0.2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x14ac:dyDescent="0.2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x14ac:dyDescent="0.2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x14ac:dyDescent="0.2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x14ac:dyDescent="0.2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x14ac:dyDescent="0.2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x14ac:dyDescent="0.2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x14ac:dyDescent="0.2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x14ac:dyDescent="0.2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x14ac:dyDescent="0.2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x14ac:dyDescent="0.2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x14ac:dyDescent="0.2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x14ac:dyDescent="0.2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x14ac:dyDescent="0.2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x14ac:dyDescent="0.2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x14ac:dyDescent="0.2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x14ac:dyDescent="0.2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x14ac:dyDescent="0.2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x14ac:dyDescent="0.2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x14ac:dyDescent="0.2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x14ac:dyDescent="0.2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x14ac:dyDescent="0.2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x14ac:dyDescent="0.2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x14ac:dyDescent="0.2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x14ac:dyDescent="0.2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x14ac:dyDescent="0.2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x14ac:dyDescent="0.2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x14ac:dyDescent="0.2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x14ac:dyDescent="0.2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x14ac:dyDescent="0.2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x14ac:dyDescent="0.2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x14ac:dyDescent="0.2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x14ac:dyDescent="0.2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x14ac:dyDescent="0.2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x14ac:dyDescent="0.2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x14ac:dyDescent="0.2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x14ac:dyDescent="0.2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x14ac:dyDescent="0.2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x14ac:dyDescent="0.2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x14ac:dyDescent="0.2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x14ac:dyDescent="0.2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x14ac:dyDescent="0.2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x14ac:dyDescent="0.2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x14ac:dyDescent="0.2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x14ac:dyDescent="0.2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x14ac:dyDescent="0.2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x14ac:dyDescent="0.2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x14ac:dyDescent="0.2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x14ac:dyDescent="0.2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x14ac:dyDescent="0.2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x14ac:dyDescent="0.2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x14ac:dyDescent="0.2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x14ac:dyDescent="0.2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x14ac:dyDescent="0.2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x14ac:dyDescent="0.2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x14ac:dyDescent="0.2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x14ac:dyDescent="0.2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x14ac:dyDescent="0.2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x14ac:dyDescent="0.2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x14ac:dyDescent="0.2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x14ac:dyDescent="0.2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x14ac:dyDescent="0.2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x14ac:dyDescent="0.2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x14ac:dyDescent="0.2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x14ac:dyDescent="0.2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x14ac:dyDescent="0.2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x14ac:dyDescent="0.2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x14ac:dyDescent="0.2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x14ac:dyDescent="0.2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x14ac:dyDescent="0.2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x14ac:dyDescent="0.2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x14ac:dyDescent="0.2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x14ac:dyDescent="0.2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x14ac:dyDescent="0.2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x14ac:dyDescent="0.2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x14ac:dyDescent="0.2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x14ac:dyDescent="0.2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x14ac:dyDescent="0.2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x14ac:dyDescent="0.2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x14ac:dyDescent="0.2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x14ac:dyDescent="0.2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x14ac:dyDescent="0.2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x14ac:dyDescent="0.2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x14ac:dyDescent="0.2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x14ac:dyDescent="0.2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x14ac:dyDescent="0.2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x14ac:dyDescent="0.2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x14ac:dyDescent="0.2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x14ac:dyDescent="0.2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x14ac:dyDescent="0.2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x14ac:dyDescent="0.2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x14ac:dyDescent="0.2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x14ac:dyDescent="0.2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x14ac:dyDescent="0.2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x14ac:dyDescent="0.2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x14ac:dyDescent="0.2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x14ac:dyDescent="0.2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x14ac:dyDescent="0.2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x14ac:dyDescent="0.2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x14ac:dyDescent="0.2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x14ac:dyDescent="0.2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x14ac:dyDescent="0.2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x14ac:dyDescent="0.2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x14ac:dyDescent="0.2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x14ac:dyDescent="0.2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x14ac:dyDescent="0.2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x14ac:dyDescent="0.2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x14ac:dyDescent="0.2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x14ac:dyDescent="0.2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x14ac:dyDescent="0.2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x14ac:dyDescent="0.2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x14ac:dyDescent="0.2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x14ac:dyDescent="0.2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x14ac:dyDescent="0.2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x14ac:dyDescent="0.2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x14ac:dyDescent="0.2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x14ac:dyDescent="0.2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x14ac:dyDescent="0.2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x14ac:dyDescent="0.2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x14ac:dyDescent="0.2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x14ac:dyDescent="0.2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x14ac:dyDescent="0.2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x14ac:dyDescent="0.2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x14ac:dyDescent="0.2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x14ac:dyDescent="0.2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x14ac:dyDescent="0.2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x14ac:dyDescent="0.2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x14ac:dyDescent="0.2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x14ac:dyDescent="0.2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x14ac:dyDescent="0.2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x14ac:dyDescent="0.2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x14ac:dyDescent="0.2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x14ac:dyDescent="0.2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x14ac:dyDescent="0.2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x14ac:dyDescent="0.2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x14ac:dyDescent="0.2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x14ac:dyDescent="0.2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x14ac:dyDescent="0.2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x14ac:dyDescent="0.2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x14ac:dyDescent="0.2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x14ac:dyDescent="0.2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x14ac:dyDescent="0.2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x14ac:dyDescent="0.2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x14ac:dyDescent="0.2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x14ac:dyDescent="0.2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x14ac:dyDescent="0.2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x14ac:dyDescent="0.2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x14ac:dyDescent="0.2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x14ac:dyDescent="0.2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x14ac:dyDescent="0.2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x14ac:dyDescent="0.2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x14ac:dyDescent="0.2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x14ac:dyDescent="0.2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x14ac:dyDescent="0.2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x14ac:dyDescent="0.2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x14ac:dyDescent="0.2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x14ac:dyDescent="0.2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x14ac:dyDescent="0.2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x14ac:dyDescent="0.2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x14ac:dyDescent="0.2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x14ac:dyDescent="0.2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x14ac:dyDescent="0.2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x14ac:dyDescent="0.2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x14ac:dyDescent="0.2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x14ac:dyDescent="0.2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x14ac:dyDescent="0.2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x14ac:dyDescent="0.2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x14ac:dyDescent="0.2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x14ac:dyDescent="0.2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x14ac:dyDescent="0.2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x14ac:dyDescent="0.2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x14ac:dyDescent="0.2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x14ac:dyDescent="0.2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x14ac:dyDescent="0.2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x14ac:dyDescent="0.2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x14ac:dyDescent="0.2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x14ac:dyDescent="0.2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x14ac:dyDescent="0.2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x14ac:dyDescent="0.2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x14ac:dyDescent="0.2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x14ac:dyDescent="0.2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x14ac:dyDescent="0.2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x14ac:dyDescent="0.2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x14ac:dyDescent="0.2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x14ac:dyDescent="0.2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x14ac:dyDescent="0.2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x14ac:dyDescent="0.2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x14ac:dyDescent="0.2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x14ac:dyDescent="0.2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x14ac:dyDescent="0.2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x14ac:dyDescent="0.2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x14ac:dyDescent="0.2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x14ac:dyDescent="0.2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x14ac:dyDescent="0.2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x14ac:dyDescent="0.2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x14ac:dyDescent="0.2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x14ac:dyDescent="0.2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x14ac:dyDescent="0.2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x14ac:dyDescent="0.2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x14ac:dyDescent="0.2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x14ac:dyDescent="0.2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x14ac:dyDescent="0.2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x14ac:dyDescent="0.2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x14ac:dyDescent="0.2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x14ac:dyDescent="0.2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x14ac:dyDescent="0.2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x14ac:dyDescent="0.2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x14ac:dyDescent="0.2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x14ac:dyDescent="0.2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x14ac:dyDescent="0.2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x14ac:dyDescent="0.2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x14ac:dyDescent="0.2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x14ac:dyDescent="0.2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x14ac:dyDescent="0.2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x14ac:dyDescent="0.2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x14ac:dyDescent="0.2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x14ac:dyDescent="0.2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x14ac:dyDescent="0.2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x14ac:dyDescent="0.2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x14ac:dyDescent="0.2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x14ac:dyDescent="0.2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x14ac:dyDescent="0.2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x14ac:dyDescent="0.2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x14ac:dyDescent="0.2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x14ac:dyDescent="0.2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x14ac:dyDescent="0.2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x14ac:dyDescent="0.2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x14ac:dyDescent="0.2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x14ac:dyDescent="0.2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x14ac:dyDescent="0.2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x14ac:dyDescent="0.2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x14ac:dyDescent="0.2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x14ac:dyDescent="0.2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x14ac:dyDescent="0.2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x14ac:dyDescent="0.2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x14ac:dyDescent="0.2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x14ac:dyDescent="0.2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x14ac:dyDescent="0.2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x14ac:dyDescent="0.2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x14ac:dyDescent="0.2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x14ac:dyDescent="0.2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x14ac:dyDescent="0.2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x14ac:dyDescent="0.2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x14ac:dyDescent="0.2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x14ac:dyDescent="0.2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x14ac:dyDescent="0.2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x14ac:dyDescent="0.2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x14ac:dyDescent="0.2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x14ac:dyDescent="0.2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x14ac:dyDescent="0.2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x14ac:dyDescent="0.2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x14ac:dyDescent="0.2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x14ac:dyDescent="0.2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x14ac:dyDescent="0.2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x14ac:dyDescent="0.2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x14ac:dyDescent="0.2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x14ac:dyDescent="0.2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x14ac:dyDescent="0.2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x14ac:dyDescent="0.2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x14ac:dyDescent="0.2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x14ac:dyDescent="0.2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x14ac:dyDescent="0.2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x14ac:dyDescent="0.2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x14ac:dyDescent="0.2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x14ac:dyDescent="0.2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x14ac:dyDescent="0.2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x14ac:dyDescent="0.2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x14ac:dyDescent="0.2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x14ac:dyDescent="0.2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x14ac:dyDescent="0.2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x14ac:dyDescent="0.2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x14ac:dyDescent="0.2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x14ac:dyDescent="0.2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x14ac:dyDescent="0.2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x14ac:dyDescent="0.2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x14ac:dyDescent="0.2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x14ac:dyDescent="0.2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x14ac:dyDescent="0.2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x14ac:dyDescent="0.2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x14ac:dyDescent="0.2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x14ac:dyDescent="0.2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x14ac:dyDescent="0.2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x14ac:dyDescent="0.2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x14ac:dyDescent="0.2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x14ac:dyDescent="0.2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x14ac:dyDescent="0.2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x14ac:dyDescent="0.2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x14ac:dyDescent="0.2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x14ac:dyDescent="0.2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x14ac:dyDescent="0.2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x14ac:dyDescent="0.2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x14ac:dyDescent="0.2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x14ac:dyDescent="0.2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x14ac:dyDescent="0.2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x14ac:dyDescent="0.2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x14ac:dyDescent="0.2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x14ac:dyDescent="0.2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x14ac:dyDescent="0.2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x14ac:dyDescent="0.2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x14ac:dyDescent="0.2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x14ac:dyDescent="0.2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x14ac:dyDescent="0.2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x14ac:dyDescent="0.2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x14ac:dyDescent="0.2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x14ac:dyDescent="0.2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x14ac:dyDescent="0.2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x14ac:dyDescent="0.2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x14ac:dyDescent="0.2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x14ac:dyDescent="0.2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x14ac:dyDescent="0.2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x14ac:dyDescent="0.2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x14ac:dyDescent="0.2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x14ac:dyDescent="0.2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x14ac:dyDescent="0.2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x14ac:dyDescent="0.2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x14ac:dyDescent="0.2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x14ac:dyDescent="0.2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x14ac:dyDescent="0.2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x14ac:dyDescent="0.2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x14ac:dyDescent="0.2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x14ac:dyDescent="0.2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x14ac:dyDescent="0.2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x14ac:dyDescent="0.2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x14ac:dyDescent="0.2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x14ac:dyDescent="0.2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x14ac:dyDescent="0.2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x14ac:dyDescent="0.2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x14ac:dyDescent="0.2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x14ac:dyDescent="0.2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x14ac:dyDescent="0.2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x14ac:dyDescent="0.2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x14ac:dyDescent="0.2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x14ac:dyDescent="0.2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x14ac:dyDescent="0.2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x14ac:dyDescent="0.2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x14ac:dyDescent="0.2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x14ac:dyDescent="0.2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x14ac:dyDescent="0.2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x14ac:dyDescent="0.2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x14ac:dyDescent="0.2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x14ac:dyDescent="0.2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x14ac:dyDescent="0.2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x14ac:dyDescent="0.2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x14ac:dyDescent="0.2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x14ac:dyDescent="0.2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x14ac:dyDescent="0.2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x14ac:dyDescent="0.2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x14ac:dyDescent="0.2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x14ac:dyDescent="0.2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x14ac:dyDescent="0.2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x14ac:dyDescent="0.2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x14ac:dyDescent="0.2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x14ac:dyDescent="0.2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x14ac:dyDescent="0.2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x14ac:dyDescent="0.2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x14ac:dyDescent="0.2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x14ac:dyDescent="0.2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x14ac:dyDescent="0.2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x14ac:dyDescent="0.2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x14ac:dyDescent="0.2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x14ac:dyDescent="0.2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x14ac:dyDescent="0.2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x14ac:dyDescent="0.2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x14ac:dyDescent="0.2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x14ac:dyDescent="0.2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x14ac:dyDescent="0.2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x14ac:dyDescent="0.2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x14ac:dyDescent="0.2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x14ac:dyDescent="0.2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x14ac:dyDescent="0.2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x14ac:dyDescent="0.2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x14ac:dyDescent="0.2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x14ac:dyDescent="0.2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x14ac:dyDescent="0.2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x14ac:dyDescent="0.2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x14ac:dyDescent="0.2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x14ac:dyDescent="0.2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x14ac:dyDescent="0.2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x14ac:dyDescent="0.2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x14ac:dyDescent="0.2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x14ac:dyDescent="0.2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x14ac:dyDescent="0.2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x14ac:dyDescent="0.2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x14ac:dyDescent="0.2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x14ac:dyDescent="0.2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x14ac:dyDescent="0.2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x14ac:dyDescent="0.2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x14ac:dyDescent="0.2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x14ac:dyDescent="0.2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x14ac:dyDescent="0.2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x14ac:dyDescent="0.2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x14ac:dyDescent="0.2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x14ac:dyDescent="0.2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x14ac:dyDescent="0.2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x14ac:dyDescent="0.2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x14ac:dyDescent="0.2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x14ac:dyDescent="0.2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x14ac:dyDescent="0.2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x14ac:dyDescent="0.2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x14ac:dyDescent="0.2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x14ac:dyDescent="0.2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x14ac:dyDescent="0.2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x14ac:dyDescent="0.2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x14ac:dyDescent="0.2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x14ac:dyDescent="0.2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x14ac:dyDescent="0.2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x14ac:dyDescent="0.2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x14ac:dyDescent="0.2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x14ac:dyDescent="0.2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F11">
    <cfRule type="cellIs" dxfId="6" priority="1" stopIfTrue="1" operator="greaterThan">
      <formula>69.99</formula>
    </cfRule>
  </conditionalFormatting>
  <pageMargins left="0.70866141732283472" right="0.70866141732283472" top="0.74803149606299213" bottom="0.7480314960629921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x14ac:dyDescent="0.25">
      <c r="A1" s="208" t="s">
        <v>400</v>
      </c>
      <c r="B1" s="209"/>
      <c r="C1" s="209"/>
      <c r="D1" s="209"/>
      <c r="E1" s="209"/>
      <c r="F1" s="209"/>
      <c r="G1" s="209"/>
      <c r="H1" s="209"/>
      <c r="I1" s="80"/>
      <c r="J1" s="80"/>
      <c r="K1" s="80"/>
      <c r="L1" s="80"/>
      <c r="M1" s="80"/>
      <c r="N1" s="80"/>
      <c r="O1" s="80"/>
      <c r="P1" s="80"/>
      <c r="Q1" s="80"/>
      <c r="R1" s="80"/>
      <c r="S1" s="80"/>
      <c r="T1" s="80"/>
      <c r="U1" s="80"/>
      <c r="V1" s="80"/>
      <c r="W1" s="80"/>
      <c r="X1" s="80"/>
      <c r="Y1" s="80"/>
      <c r="Z1" s="80"/>
    </row>
    <row r="2" spans="1:26" ht="15" customHeight="1" x14ac:dyDescent="0.25">
      <c r="A2" s="210" t="s">
        <v>1</v>
      </c>
      <c r="B2" s="211"/>
      <c r="C2" s="212"/>
      <c r="D2" s="210" t="s">
        <v>2</v>
      </c>
      <c r="E2" s="212"/>
      <c r="F2" s="213" t="s">
        <v>3</v>
      </c>
      <c r="G2" s="214"/>
      <c r="H2" s="215"/>
      <c r="I2" s="80"/>
      <c r="J2" s="80"/>
      <c r="K2" s="80"/>
      <c r="L2" s="80"/>
      <c r="M2" s="80"/>
      <c r="N2" s="80"/>
      <c r="O2" s="80"/>
      <c r="P2" s="80"/>
      <c r="Q2" s="80"/>
      <c r="R2" s="80"/>
      <c r="S2" s="80"/>
      <c r="T2" s="80"/>
      <c r="U2" s="80"/>
      <c r="V2" s="80"/>
      <c r="W2" s="80"/>
      <c r="X2" s="80"/>
      <c r="Y2" s="80"/>
      <c r="Z2" s="80"/>
    </row>
    <row r="3" spans="1:26" ht="20.25" customHeight="1" x14ac:dyDescent="0.25">
      <c r="A3" s="216" t="s">
        <v>376</v>
      </c>
      <c r="B3" s="152"/>
      <c r="C3" s="152"/>
      <c r="D3" s="152"/>
      <c r="E3" s="152"/>
      <c r="F3" s="152"/>
      <c r="G3" s="152"/>
      <c r="H3" s="153"/>
      <c r="I3" s="80"/>
      <c r="J3" s="80"/>
      <c r="K3" s="80"/>
      <c r="L3" s="80"/>
      <c r="M3" s="80"/>
      <c r="N3" s="80"/>
      <c r="O3" s="80"/>
      <c r="P3" s="80"/>
      <c r="Q3" s="80"/>
      <c r="R3" s="80"/>
      <c r="S3" s="80"/>
      <c r="T3" s="80"/>
      <c r="U3" s="80"/>
      <c r="V3" s="80"/>
      <c r="W3" s="80"/>
      <c r="X3" s="80"/>
      <c r="Y3" s="80"/>
      <c r="Z3" s="80"/>
    </row>
    <row r="4" spans="1:26" ht="30" customHeight="1" x14ac:dyDescent="0.25">
      <c r="A4" s="102" t="s">
        <v>377</v>
      </c>
      <c r="B4" s="102" t="s">
        <v>378</v>
      </c>
      <c r="C4" s="102" t="s">
        <v>379</v>
      </c>
      <c r="D4" s="113" t="s">
        <v>380</v>
      </c>
      <c r="E4" s="102" t="s">
        <v>381</v>
      </c>
      <c r="F4" s="201" t="s">
        <v>382</v>
      </c>
      <c r="G4" s="152"/>
      <c r="H4" s="153"/>
      <c r="I4" s="80"/>
      <c r="J4" s="80"/>
      <c r="K4" s="80"/>
      <c r="L4" s="80"/>
      <c r="M4" s="80"/>
      <c r="N4" s="80"/>
      <c r="O4" s="80"/>
      <c r="P4" s="80"/>
      <c r="Q4" s="80"/>
      <c r="R4" s="80"/>
      <c r="S4" s="80"/>
      <c r="T4" s="80"/>
      <c r="U4" s="80"/>
      <c r="V4" s="80"/>
      <c r="W4" s="80"/>
      <c r="X4" s="80"/>
      <c r="Y4" s="80"/>
      <c r="Z4" s="80"/>
    </row>
    <row r="5" spans="1:26" ht="15" customHeight="1" x14ac:dyDescent="0.25">
      <c r="A5" s="202" t="s">
        <v>383</v>
      </c>
      <c r="B5" s="152"/>
      <c r="C5" s="152"/>
      <c r="D5" s="152"/>
      <c r="E5" s="152"/>
      <c r="F5" s="152"/>
      <c r="G5" s="152"/>
      <c r="H5" s="153"/>
      <c r="I5" s="80"/>
      <c r="J5" s="80"/>
      <c r="K5" s="80"/>
      <c r="L5" s="80"/>
      <c r="M5" s="80"/>
      <c r="N5" s="80"/>
      <c r="O5" s="80"/>
      <c r="P5" s="80"/>
      <c r="Q5" s="80"/>
      <c r="R5" s="80"/>
      <c r="S5" s="80"/>
      <c r="T5" s="80"/>
      <c r="U5" s="80"/>
      <c r="V5" s="80"/>
      <c r="W5" s="80"/>
      <c r="X5" s="80"/>
      <c r="Y5" s="80"/>
      <c r="Z5" s="80"/>
    </row>
    <row r="6" spans="1:26" ht="15" customHeight="1" x14ac:dyDescent="0.25">
      <c r="A6" s="102">
        <v>1</v>
      </c>
      <c r="B6" s="103" t="s">
        <v>268</v>
      </c>
      <c r="C6" s="102">
        <v>14</v>
      </c>
      <c r="D6" s="102">
        <v>14</v>
      </c>
      <c r="E6" s="102">
        <v>11</v>
      </c>
      <c r="F6" s="206">
        <f t="shared" ref="F6:F7" si="0">E6*100/D6</f>
        <v>78.571428571428569</v>
      </c>
      <c r="G6" s="152"/>
      <c r="H6" s="153"/>
      <c r="I6" s="80"/>
      <c r="J6" s="80"/>
      <c r="K6" s="80"/>
      <c r="L6" s="80"/>
      <c r="M6" s="80"/>
      <c r="N6" s="80"/>
      <c r="O6" s="80"/>
      <c r="P6" s="80"/>
      <c r="Q6" s="80"/>
      <c r="R6" s="80"/>
      <c r="S6" s="80"/>
      <c r="T6" s="80"/>
      <c r="U6" s="80"/>
      <c r="V6" s="80"/>
      <c r="W6" s="80"/>
      <c r="X6" s="80"/>
      <c r="Y6" s="80"/>
      <c r="Z6" s="80"/>
    </row>
    <row r="7" spans="1:26" x14ac:dyDescent="0.25">
      <c r="A7" s="102">
        <v>2</v>
      </c>
      <c r="B7" s="103" t="s">
        <v>384</v>
      </c>
      <c r="C7" s="102">
        <v>12</v>
      </c>
      <c r="D7" s="102">
        <v>12</v>
      </c>
      <c r="E7" s="102">
        <v>9</v>
      </c>
      <c r="F7" s="206">
        <f t="shared" si="0"/>
        <v>75</v>
      </c>
      <c r="G7" s="152"/>
      <c r="H7" s="153"/>
      <c r="I7" s="80"/>
      <c r="J7" s="80"/>
      <c r="K7" s="80"/>
      <c r="L7" s="80"/>
      <c r="M7" s="80"/>
      <c r="N7" s="80"/>
      <c r="O7" s="80"/>
      <c r="P7" s="80"/>
      <c r="Q7" s="80"/>
      <c r="R7" s="80"/>
      <c r="S7" s="80"/>
      <c r="T7" s="80"/>
      <c r="U7" s="80"/>
      <c r="V7" s="80"/>
      <c r="W7" s="80"/>
      <c r="X7" s="80"/>
      <c r="Y7" s="80"/>
      <c r="Z7" s="80"/>
    </row>
    <row r="8" spans="1:26" ht="15.75" customHeight="1" x14ac:dyDescent="0.25">
      <c r="A8" s="200" t="s">
        <v>385</v>
      </c>
      <c r="B8" s="152"/>
      <c r="C8" s="152"/>
      <c r="D8" s="152"/>
      <c r="E8" s="152"/>
      <c r="F8" s="152"/>
      <c r="G8" s="152"/>
      <c r="H8" s="153"/>
      <c r="I8" s="80"/>
      <c r="J8" s="80"/>
      <c r="K8" s="80"/>
      <c r="L8" s="80"/>
      <c r="M8" s="80"/>
      <c r="N8" s="80"/>
      <c r="O8" s="80"/>
      <c r="P8" s="80"/>
      <c r="Q8" s="80"/>
      <c r="R8" s="80"/>
      <c r="S8" s="80"/>
      <c r="T8" s="80"/>
      <c r="U8" s="80"/>
      <c r="V8" s="80"/>
      <c r="W8" s="80"/>
      <c r="X8" s="80"/>
      <c r="Y8" s="80"/>
      <c r="Z8" s="80"/>
    </row>
    <row r="9" spans="1:26" ht="30" x14ac:dyDescent="0.25">
      <c r="A9" s="102"/>
      <c r="B9" s="102" t="s">
        <v>378</v>
      </c>
      <c r="C9" s="102" t="s">
        <v>380</v>
      </c>
      <c r="D9" s="102" t="s">
        <v>386</v>
      </c>
      <c r="E9" s="102" t="s">
        <v>387</v>
      </c>
      <c r="F9" s="102" t="s">
        <v>388</v>
      </c>
      <c r="G9" s="201" t="s">
        <v>272</v>
      </c>
      <c r="H9" s="153"/>
      <c r="I9" s="80"/>
      <c r="J9" s="80"/>
      <c r="K9" s="80"/>
      <c r="L9" s="80"/>
      <c r="M9" s="80"/>
      <c r="N9" s="80"/>
      <c r="O9" s="80"/>
      <c r="P9" s="80"/>
      <c r="Q9" s="80"/>
      <c r="R9" s="80"/>
      <c r="S9" s="80"/>
      <c r="T9" s="80"/>
      <c r="U9" s="80"/>
      <c r="V9" s="80"/>
      <c r="W9" s="80"/>
      <c r="X9" s="80"/>
      <c r="Y9" s="80"/>
      <c r="Z9" s="80"/>
    </row>
    <row r="10" spans="1:26" x14ac:dyDescent="0.25">
      <c r="A10" s="102">
        <v>1</v>
      </c>
      <c r="B10" s="103" t="s">
        <v>268</v>
      </c>
      <c r="C10" s="102">
        <v>14</v>
      </c>
      <c r="D10" s="102">
        <f>'Org capacity'!E20</f>
        <v>13</v>
      </c>
      <c r="E10" s="114">
        <f t="shared" ref="E10:E11" si="1">D10/C10*100</f>
        <v>92.857142857142861</v>
      </c>
      <c r="F10" s="115" t="str">
        <f>IF(D10&gt;=11,"Qualified",IF(D10&lt;11,"Not Qualified"))</f>
        <v>Qualified</v>
      </c>
      <c r="G10" s="207"/>
      <c r="H10" s="153"/>
      <c r="I10" s="80"/>
      <c r="J10" s="80"/>
      <c r="K10" s="80"/>
      <c r="L10" s="80"/>
      <c r="M10" s="80"/>
      <c r="N10" s="80"/>
      <c r="O10" s="80"/>
      <c r="P10" s="80"/>
      <c r="Q10" s="80"/>
      <c r="R10" s="80"/>
      <c r="S10" s="80"/>
      <c r="T10" s="80"/>
      <c r="U10" s="80"/>
      <c r="V10" s="80"/>
      <c r="W10" s="80"/>
      <c r="X10" s="80"/>
      <c r="Y10" s="80"/>
      <c r="Z10" s="80"/>
    </row>
    <row r="11" spans="1:26" x14ac:dyDescent="0.25">
      <c r="A11" s="102">
        <v>2</v>
      </c>
      <c r="B11" s="103" t="s">
        <v>384</v>
      </c>
      <c r="C11" s="102">
        <v>12</v>
      </c>
      <c r="D11" s="102">
        <f>Finance!G18</f>
        <v>10</v>
      </c>
      <c r="E11" s="114">
        <f t="shared" si="1"/>
        <v>83.333333333333343</v>
      </c>
      <c r="F11" s="115" t="str">
        <f>IF(D11&gt;=12,"Qualified",IF(D11&lt;12,"Not Qualified"))</f>
        <v>Not Qualified</v>
      </c>
      <c r="G11" s="207"/>
      <c r="H11" s="153"/>
      <c r="I11" s="80"/>
      <c r="J11" s="80"/>
      <c r="K11" s="80"/>
      <c r="L11" s="80"/>
      <c r="M11" s="80"/>
      <c r="N11" s="80"/>
      <c r="O11" s="80"/>
      <c r="P11" s="80"/>
      <c r="Q11" s="80"/>
      <c r="R11" s="80"/>
      <c r="S11" s="80"/>
      <c r="T11" s="80"/>
      <c r="U11" s="80"/>
      <c r="V11" s="80"/>
      <c r="W11" s="80"/>
      <c r="X11" s="80"/>
      <c r="Y11" s="80"/>
      <c r="Z11" s="80"/>
    </row>
    <row r="12" spans="1:26" ht="15" customHeight="1" x14ac:dyDescent="0.25">
      <c r="A12" s="200" t="s">
        <v>389</v>
      </c>
      <c r="B12" s="152"/>
      <c r="C12" s="152"/>
      <c r="D12" s="152"/>
      <c r="E12" s="152"/>
      <c r="F12" s="152"/>
      <c r="G12" s="152"/>
      <c r="H12" s="153"/>
      <c r="I12" s="80"/>
      <c r="J12" s="80"/>
      <c r="K12" s="80"/>
      <c r="L12" s="80"/>
      <c r="M12" s="80"/>
      <c r="N12" s="80"/>
      <c r="O12" s="80"/>
      <c r="P12" s="80"/>
      <c r="Q12" s="80"/>
      <c r="R12" s="80"/>
      <c r="S12" s="80"/>
      <c r="T12" s="80"/>
      <c r="U12" s="80"/>
      <c r="V12" s="80"/>
      <c r="W12" s="80"/>
      <c r="X12" s="80"/>
      <c r="Y12" s="80"/>
      <c r="Z12" s="80"/>
    </row>
    <row r="13" spans="1:26" x14ac:dyDescent="0.25">
      <c r="A13" s="203" t="s">
        <v>390</v>
      </c>
      <c r="B13" s="152"/>
      <c r="C13" s="152"/>
      <c r="D13" s="152"/>
      <c r="E13" s="152"/>
      <c r="F13" s="152"/>
      <c r="G13" s="152"/>
      <c r="H13" s="153"/>
      <c r="I13" s="80"/>
      <c r="J13" s="80"/>
      <c r="K13" s="80"/>
      <c r="L13" s="80"/>
      <c r="M13" s="80"/>
      <c r="N13" s="80"/>
      <c r="O13" s="80"/>
      <c r="P13" s="80"/>
      <c r="Q13" s="80"/>
      <c r="R13" s="80"/>
      <c r="S13" s="80"/>
      <c r="T13" s="80"/>
      <c r="U13" s="80"/>
      <c r="V13" s="80"/>
      <c r="W13" s="80"/>
      <c r="X13" s="80"/>
      <c r="Y13" s="80"/>
      <c r="Z13" s="80"/>
    </row>
    <row r="14" spans="1:26" ht="45" x14ac:dyDescent="0.25">
      <c r="A14" s="107" t="s">
        <v>377</v>
      </c>
      <c r="B14" s="107" t="s">
        <v>378</v>
      </c>
      <c r="C14" s="107" t="s">
        <v>391</v>
      </c>
      <c r="D14" s="107" t="s">
        <v>380</v>
      </c>
      <c r="E14" s="107" t="s">
        <v>392</v>
      </c>
      <c r="F14" s="107" t="s">
        <v>393</v>
      </c>
      <c r="G14" s="107" t="s">
        <v>394</v>
      </c>
      <c r="H14" s="107" t="s">
        <v>395</v>
      </c>
      <c r="I14" s="80"/>
      <c r="J14" s="80"/>
      <c r="K14" s="80"/>
      <c r="L14" s="80"/>
      <c r="M14" s="80"/>
      <c r="N14" s="80"/>
      <c r="O14" s="80"/>
      <c r="P14" s="80"/>
      <c r="Q14" s="80"/>
      <c r="R14" s="80"/>
      <c r="S14" s="80"/>
      <c r="T14" s="80"/>
      <c r="U14" s="80"/>
      <c r="V14" s="80"/>
      <c r="W14" s="80"/>
      <c r="X14" s="80"/>
      <c r="Y14" s="80"/>
      <c r="Z14" s="80"/>
    </row>
    <row r="15" spans="1:26" ht="15.75" x14ac:dyDescent="0.25">
      <c r="A15" s="108">
        <v>1</v>
      </c>
      <c r="B15" s="109" t="s">
        <v>396</v>
      </c>
      <c r="C15" s="109">
        <v>23</v>
      </c>
      <c r="D15" s="109">
        <f t="shared" ref="D15:D16" si="2">C15*3</f>
        <v>69</v>
      </c>
      <c r="E15" s="109">
        <f>D15*80/100</f>
        <v>55.2</v>
      </c>
      <c r="F15" s="110">
        <f>'Programme delivery'!K51</f>
        <v>45</v>
      </c>
      <c r="G15" s="111">
        <f>F15*80%</f>
        <v>36</v>
      </c>
      <c r="H15" s="112">
        <f t="shared" ref="H15:H17" si="3">G15/E15*100</f>
        <v>65.217391304347828</v>
      </c>
      <c r="I15" s="80"/>
      <c r="J15" s="80"/>
      <c r="K15" s="80"/>
      <c r="L15" s="80"/>
      <c r="M15" s="80"/>
      <c r="N15" s="80"/>
      <c r="O15" s="80"/>
      <c r="P15" s="80"/>
      <c r="Q15" s="80"/>
      <c r="R15" s="80"/>
      <c r="S15" s="80"/>
      <c r="T15" s="80"/>
      <c r="U15" s="80"/>
      <c r="V15" s="80"/>
      <c r="W15" s="80"/>
      <c r="X15" s="80"/>
      <c r="Y15" s="80"/>
      <c r="Z15" s="80"/>
    </row>
    <row r="16" spans="1:26" ht="15.75" x14ac:dyDescent="0.25">
      <c r="A16" s="108">
        <v>2</v>
      </c>
      <c r="B16" s="109" t="s">
        <v>397</v>
      </c>
      <c r="C16" s="109">
        <v>10</v>
      </c>
      <c r="D16" s="109">
        <f t="shared" si="2"/>
        <v>30</v>
      </c>
      <c r="E16" s="109">
        <f>D16*50/100</f>
        <v>15</v>
      </c>
      <c r="F16" s="110">
        <f>'Programme delivery'!K52</f>
        <v>24</v>
      </c>
      <c r="G16" s="111">
        <f>F16*50%</f>
        <v>12</v>
      </c>
      <c r="H16" s="112">
        <f t="shared" si="3"/>
        <v>80</v>
      </c>
      <c r="I16" s="80"/>
      <c r="J16" s="80"/>
      <c r="K16" s="80"/>
      <c r="L16" s="80"/>
      <c r="M16" s="80"/>
      <c r="N16" s="80"/>
      <c r="O16" s="80"/>
      <c r="P16" s="80"/>
      <c r="Q16" s="80"/>
      <c r="R16" s="80"/>
      <c r="S16" s="80"/>
      <c r="T16" s="80"/>
      <c r="U16" s="80"/>
      <c r="V16" s="80"/>
      <c r="W16" s="80"/>
      <c r="X16" s="80"/>
      <c r="Y16" s="80"/>
      <c r="Z16" s="80"/>
    </row>
    <row r="17" spans="1:26" ht="15.75" x14ac:dyDescent="0.25">
      <c r="A17" s="197" t="s">
        <v>398</v>
      </c>
      <c r="B17" s="153"/>
      <c r="C17" s="109">
        <f t="shared" ref="C17:G17" si="4">SUM(C15:C16)</f>
        <v>33</v>
      </c>
      <c r="D17" s="109">
        <f t="shared" si="4"/>
        <v>99</v>
      </c>
      <c r="E17" s="109">
        <f t="shared" si="4"/>
        <v>70.2</v>
      </c>
      <c r="F17" s="110">
        <f t="shared" si="4"/>
        <v>69</v>
      </c>
      <c r="G17" s="111">
        <f t="shared" si="4"/>
        <v>48</v>
      </c>
      <c r="H17" s="112">
        <f t="shared" si="3"/>
        <v>68.376068376068375</v>
      </c>
      <c r="I17" s="80"/>
      <c r="J17" s="80"/>
      <c r="K17" s="80"/>
      <c r="L17" s="80"/>
      <c r="M17" s="80"/>
      <c r="N17" s="80"/>
      <c r="O17" s="80"/>
      <c r="P17" s="80"/>
      <c r="Q17" s="80"/>
      <c r="R17" s="80"/>
      <c r="S17" s="80"/>
      <c r="T17" s="80"/>
      <c r="U17" s="80"/>
      <c r="V17" s="80"/>
      <c r="W17" s="80"/>
      <c r="X17" s="80"/>
      <c r="Y17" s="80"/>
      <c r="Z17" s="80"/>
    </row>
    <row r="18" spans="1:26" x14ac:dyDescent="0.25">
      <c r="A18" s="204" t="s">
        <v>399</v>
      </c>
      <c r="B18" s="152"/>
      <c r="C18" s="153"/>
      <c r="D18" s="217"/>
      <c r="E18" s="152"/>
      <c r="F18" s="152"/>
      <c r="G18" s="152"/>
      <c r="H18" s="153"/>
      <c r="I18" s="80"/>
      <c r="J18" s="80"/>
      <c r="K18" s="80"/>
      <c r="L18" s="80"/>
      <c r="M18" s="80"/>
      <c r="N18" s="80"/>
      <c r="O18" s="80"/>
      <c r="P18" s="80"/>
      <c r="Q18" s="80"/>
      <c r="R18" s="80"/>
      <c r="S18" s="80"/>
      <c r="T18" s="80"/>
      <c r="U18" s="80"/>
      <c r="V18" s="80"/>
      <c r="W18" s="80"/>
      <c r="X18" s="80"/>
      <c r="Y18" s="80"/>
      <c r="Z18" s="80"/>
    </row>
    <row r="19" spans="1:26"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5.75" customHeight="1"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5.75" customHeight="1"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5.75" customHeight="1"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5.75" customHeight="1"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5.75" customHeight="1"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5.75" customHeight="1"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5.75" customHeight="1"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5.75" customHeight="1"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5.75" customHeight="1"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5.75" customHeight="1"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5.75" customHeight="1"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5.75" customHeight="1"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5.75" customHeight="1" x14ac:dyDescent="0.2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5.75" customHeight="1" x14ac:dyDescent="0.2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75" customHeight="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5.75" customHeight="1" x14ac:dyDescent="0.2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5.75" customHeight="1"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75" customHeight="1" x14ac:dyDescent="0.2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5.75" customHeight="1" x14ac:dyDescent="0.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5.75" customHeight="1" x14ac:dyDescent="0.2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5.75" customHeight="1" x14ac:dyDescent="0.2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5.75" customHeight="1" x14ac:dyDescent="0.2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5.75" customHeight="1" x14ac:dyDescent="0.2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5.75"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5.75" customHeight="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5.75" customHeight="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5.75"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5.75" customHeight="1" x14ac:dyDescent="0.2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5.75"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5.75"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5.75"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5.75"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5.75"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75" customHeight="1" x14ac:dyDescent="0.2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5.75" customHeight="1"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5.75" customHeight="1"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5.75" customHeight="1"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5.75" customHeight="1"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5.75" customHeight="1"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5.75" customHeight="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5.75" customHeigh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5.75" customHeight="1"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5.75" customHeight="1"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5.75" customHeight="1"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5.75" customHeight="1"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5.75" customHeight="1"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5.75" customHeight="1"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5.75" customHeight="1"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5.75" customHeight="1"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5.75" customHeight="1"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5.75" customHeight="1"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5.75" customHeight="1"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5.75" customHeight="1"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5.75" customHeight="1"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5.75" customHeight="1"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5.75" customHeight="1"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5.75" customHeight="1"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5.75" customHeight="1"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5.75" customHeight="1"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5.75" customHeight="1"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5.75" customHeight="1"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5.75" customHeight="1"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5.75" customHeight="1"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5.75" customHeight="1"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5.75" customHeight="1"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5.75" customHeight="1"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5.75" customHeight="1"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5.75" customHeight="1"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5.75" customHeight="1"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5.75" customHeight="1"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5.75" customHeight="1"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5.75" customHeight="1"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5.75" customHeight="1"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5.75" customHeight="1"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5.75" customHeight="1"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5.75" customHeight="1"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5.75" customHeight="1"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5.75" customHeight="1"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5.75" customHeight="1"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5.75" customHeight="1"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5.75"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5.75"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5.75"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5.75"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5.75"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5.75" customHeight="1"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5.75" customHeight="1"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5.75"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5.75" customHeight="1"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5.75" customHeight="1"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5.75"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5.75" customHeight="1"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5.75" customHeight="1"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5.75" customHeight="1"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5.75" customHeight="1"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5.75" customHeight="1"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5.75" customHeight="1"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5.75" customHeight="1"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5.75" customHeight="1"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5.75" customHeight="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5.75" customHeight="1"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5.75" customHeight="1"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5.75" customHeight="1"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5.75" customHeight="1"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5.75" customHeight="1"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5.75" customHeight="1"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5.75" customHeight="1"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5.75" customHeight="1"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5.75" customHeight="1"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5.75" customHeight="1"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5.75" customHeight="1"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5.75" customHeight="1"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5.75" customHeight="1"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5.75" customHeight="1"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5.75" customHeight="1"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5.75" customHeight="1"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5.75"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5.75" customHeight="1"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5.75" customHeight="1"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5.75" customHeight="1"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5.75" customHeight="1"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5.75" customHeight="1"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5.75" customHeight="1"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5.75" customHeight="1"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5.75" customHeight="1"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5.75" customHeight="1"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5.75" customHeight="1"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5.75" customHeight="1"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5.75" customHeight="1"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5.75" customHeight="1"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5.75" customHeight="1"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5.75" customHeight="1"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5.75" customHeight="1"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5.75" customHeight="1"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5.75" customHeight="1"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5.75" customHeight="1"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5.75" customHeight="1"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5.75" customHeight="1"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5.75" customHeight="1"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5.75" customHeight="1"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5.75"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5.75" customHeight="1"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5.75" customHeight="1"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5.75" customHeight="1"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5.75" customHeight="1"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5.75" customHeight="1"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5.75" customHeight="1"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5.75" customHeight="1"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5.75" customHeight="1"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5.75" customHeight="1"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5.75" customHeight="1"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5.75" customHeight="1"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5.75"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5.75"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5.75"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5.75" customHeight="1"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5.75" customHeight="1"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x14ac:dyDescent="0.2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x14ac:dyDescent="0.2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x14ac:dyDescent="0.2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x14ac:dyDescent="0.2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x14ac:dyDescent="0.2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x14ac:dyDescent="0.2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x14ac:dyDescent="0.2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x14ac:dyDescent="0.2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x14ac:dyDescent="0.2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x14ac:dyDescent="0.2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x14ac:dyDescent="0.2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x14ac:dyDescent="0.2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x14ac:dyDescent="0.2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x14ac:dyDescent="0.2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x14ac:dyDescent="0.2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x14ac:dyDescent="0.2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x14ac:dyDescent="0.2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x14ac:dyDescent="0.2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2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x14ac:dyDescent="0.2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x14ac:dyDescent="0.2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x14ac:dyDescent="0.2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x14ac:dyDescent="0.2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x14ac:dyDescent="0.2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x14ac:dyDescent="0.2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x14ac:dyDescent="0.2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x14ac:dyDescent="0.2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x14ac:dyDescent="0.2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x14ac:dyDescent="0.2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x14ac:dyDescent="0.2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x14ac:dyDescent="0.2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x14ac:dyDescent="0.2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x14ac:dyDescent="0.2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x14ac:dyDescent="0.2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x14ac:dyDescent="0.2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x14ac:dyDescent="0.2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x14ac:dyDescent="0.2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x14ac:dyDescent="0.2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x14ac:dyDescent="0.2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x14ac:dyDescent="0.2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x14ac:dyDescent="0.2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x14ac:dyDescent="0.2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x14ac:dyDescent="0.2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x14ac:dyDescent="0.2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x14ac:dyDescent="0.2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x14ac:dyDescent="0.2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x14ac:dyDescent="0.2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x14ac:dyDescent="0.2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x14ac:dyDescent="0.2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x14ac:dyDescent="0.2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x14ac:dyDescent="0.2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x14ac:dyDescent="0.2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x14ac:dyDescent="0.2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x14ac:dyDescent="0.2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x14ac:dyDescent="0.2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x14ac:dyDescent="0.2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x14ac:dyDescent="0.2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x14ac:dyDescent="0.2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x14ac:dyDescent="0.2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x14ac:dyDescent="0.2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x14ac:dyDescent="0.2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x14ac:dyDescent="0.2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x14ac:dyDescent="0.2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x14ac:dyDescent="0.2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x14ac:dyDescent="0.2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x14ac:dyDescent="0.2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x14ac:dyDescent="0.2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x14ac:dyDescent="0.2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x14ac:dyDescent="0.2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x14ac:dyDescent="0.2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x14ac:dyDescent="0.2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x14ac:dyDescent="0.2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x14ac:dyDescent="0.2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x14ac:dyDescent="0.2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x14ac:dyDescent="0.2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x14ac:dyDescent="0.2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x14ac:dyDescent="0.2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x14ac:dyDescent="0.2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x14ac:dyDescent="0.2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x14ac:dyDescent="0.2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x14ac:dyDescent="0.2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x14ac:dyDescent="0.2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x14ac:dyDescent="0.2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x14ac:dyDescent="0.2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x14ac:dyDescent="0.2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x14ac:dyDescent="0.2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x14ac:dyDescent="0.2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x14ac:dyDescent="0.2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x14ac:dyDescent="0.2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x14ac:dyDescent="0.2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x14ac:dyDescent="0.2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x14ac:dyDescent="0.2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x14ac:dyDescent="0.2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x14ac:dyDescent="0.2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x14ac:dyDescent="0.2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x14ac:dyDescent="0.2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x14ac:dyDescent="0.2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x14ac:dyDescent="0.2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x14ac:dyDescent="0.2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x14ac:dyDescent="0.2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x14ac:dyDescent="0.2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x14ac:dyDescent="0.2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x14ac:dyDescent="0.2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x14ac:dyDescent="0.2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x14ac:dyDescent="0.2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x14ac:dyDescent="0.2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x14ac:dyDescent="0.2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x14ac:dyDescent="0.2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x14ac:dyDescent="0.2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x14ac:dyDescent="0.2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x14ac:dyDescent="0.2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x14ac:dyDescent="0.2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x14ac:dyDescent="0.2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x14ac:dyDescent="0.2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x14ac:dyDescent="0.2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x14ac:dyDescent="0.2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x14ac:dyDescent="0.2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x14ac:dyDescent="0.2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x14ac:dyDescent="0.2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x14ac:dyDescent="0.2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x14ac:dyDescent="0.2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x14ac:dyDescent="0.2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x14ac:dyDescent="0.2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x14ac:dyDescent="0.2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x14ac:dyDescent="0.2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x14ac:dyDescent="0.2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x14ac:dyDescent="0.2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x14ac:dyDescent="0.2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x14ac:dyDescent="0.2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x14ac:dyDescent="0.2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x14ac:dyDescent="0.2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x14ac:dyDescent="0.2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x14ac:dyDescent="0.2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x14ac:dyDescent="0.2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x14ac:dyDescent="0.2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x14ac:dyDescent="0.2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x14ac:dyDescent="0.2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x14ac:dyDescent="0.2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x14ac:dyDescent="0.2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x14ac:dyDescent="0.2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x14ac:dyDescent="0.2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x14ac:dyDescent="0.2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x14ac:dyDescent="0.2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x14ac:dyDescent="0.2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x14ac:dyDescent="0.2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x14ac:dyDescent="0.2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x14ac:dyDescent="0.2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x14ac:dyDescent="0.2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x14ac:dyDescent="0.2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x14ac:dyDescent="0.2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x14ac:dyDescent="0.2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x14ac:dyDescent="0.2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x14ac:dyDescent="0.2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x14ac:dyDescent="0.2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x14ac:dyDescent="0.2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x14ac:dyDescent="0.2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x14ac:dyDescent="0.2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x14ac:dyDescent="0.2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x14ac:dyDescent="0.2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x14ac:dyDescent="0.2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x14ac:dyDescent="0.2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x14ac:dyDescent="0.2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x14ac:dyDescent="0.2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x14ac:dyDescent="0.2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x14ac:dyDescent="0.2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x14ac:dyDescent="0.2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x14ac:dyDescent="0.2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x14ac:dyDescent="0.2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x14ac:dyDescent="0.2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x14ac:dyDescent="0.2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x14ac:dyDescent="0.2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x14ac:dyDescent="0.2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x14ac:dyDescent="0.2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x14ac:dyDescent="0.2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x14ac:dyDescent="0.2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x14ac:dyDescent="0.2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x14ac:dyDescent="0.2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x14ac:dyDescent="0.2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x14ac:dyDescent="0.2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x14ac:dyDescent="0.2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x14ac:dyDescent="0.2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x14ac:dyDescent="0.2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x14ac:dyDescent="0.2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x14ac:dyDescent="0.2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x14ac:dyDescent="0.2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x14ac:dyDescent="0.2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x14ac:dyDescent="0.2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x14ac:dyDescent="0.2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x14ac:dyDescent="0.2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x14ac:dyDescent="0.2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x14ac:dyDescent="0.2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x14ac:dyDescent="0.2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x14ac:dyDescent="0.2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x14ac:dyDescent="0.2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x14ac:dyDescent="0.2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x14ac:dyDescent="0.2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x14ac:dyDescent="0.2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x14ac:dyDescent="0.2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x14ac:dyDescent="0.2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x14ac:dyDescent="0.2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x14ac:dyDescent="0.2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x14ac:dyDescent="0.2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x14ac:dyDescent="0.2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x14ac:dyDescent="0.2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x14ac:dyDescent="0.2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x14ac:dyDescent="0.2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x14ac:dyDescent="0.2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x14ac:dyDescent="0.2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x14ac:dyDescent="0.2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x14ac:dyDescent="0.2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x14ac:dyDescent="0.2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x14ac:dyDescent="0.2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x14ac:dyDescent="0.2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x14ac:dyDescent="0.2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x14ac:dyDescent="0.2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x14ac:dyDescent="0.2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x14ac:dyDescent="0.2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x14ac:dyDescent="0.2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x14ac:dyDescent="0.2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x14ac:dyDescent="0.2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x14ac:dyDescent="0.2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x14ac:dyDescent="0.2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x14ac:dyDescent="0.2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x14ac:dyDescent="0.2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x14ac:dyDescent="0.2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x14ac:dyDescent="0.2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x14ac:dyDescent="0.2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x14ac:dyDescent="0.2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x14ac:dyDescent="0.2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x14ac:dyDescent="0.2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x14ac:dyDescent="0.2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x14ac:dyDescent="0.2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x14ac:dyDescent="0.2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x14ac:dyDescent="0.2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x14ac:dyDescent="0.2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x14ac:dyDescent="0.2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x14ac:dyDescent="0.2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x14ac:dyDescent="0.2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x14ac:dyDescent="0.2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x14ac:dyDescent="0.2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x14ac:dyDescent="0.2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x14ac:dyDescent="0.2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x14ac:dyDescent="0.2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x14ac:dyDescent="0.2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x14ac:dyDescent="0.2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x14ac:dyDescent="0.2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x14ac:dyDescent="0.2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x14ac:dyDescent="0.2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x14ac:dyDescent="0.2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x14ac:dyDescent="0.2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x14ac:dyDescent="0.2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x14ac:dyDescent="0.2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x14ac:dyDescent="0.2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x14ac:dyDescent="0.2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x14ac:dyDescent="0.2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x14ac:dyDescent="0.2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x14ac:dyDescent="0.2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x14ac:dyDescent="0.2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x14ac:dyDescent="0.2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x14ac:dyDescent="0.2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x14ac:dyDescent="0.2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x14ac:dyDescent="0.2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x14ac:dyDescent="0.2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x14ac:dyDescent="0.2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x14ac:dyDescent="0.2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x14ac:dyDescent="0.2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x14ac:dyDescent="0.2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x14ac:dyDescent="0.2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x14ac:dyDescent="0.2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x14ac:dyDescent="0.2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x14ac:dyDescent="0.2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x14ac:dyDescent="0.2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x14ac:dyDescent="0.2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x14ac:dyDescent="0.2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x14ac:dyDescent="0.2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x14ac:dyDescent="0.2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x14ac:dyDescent="0.2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x14ac:dyDescent="0.2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x14ac:dyDescent="0.2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x14ac:dyDescent="0.2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x14ac:dyDescent="0.2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x14ac:dyDescent="0.2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x14ac:dyDescent="0.2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x14ac:dyDescent="0.2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x14ac:dyDescent="0.2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x14ac:dyDescent="0.2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x14ac:dyDescent="0.2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x14ac:dyDescent="0.2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x14ac:dyDescent="0.2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x14ac:dyDescent="0.2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x14ac:dyDescent="0.2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x14ac:dyDescent="0.2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x14ac:dyDescent="0.2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x14ac:dyDescent="0.2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x14ac:dyDescent="0.2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x14ac:dyDescent="0.2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x14ac:dyDescent="0.2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x14ac:dyDescent="0.2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x14ac:dyDescent="0.2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x14ac:dyDescent="0.2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x14ac:dyDescent="0.2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x14ac:dyDescent="0.2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x14ac:dyDescent="0.2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x14ac:dyDescent="0.2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x14ac:dyDescent="0.2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x14ac:dyDescent="0.2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x14ac:dyDescent="0.2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x14ac:dyDescent="0.2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x14ac:dyDescent="0.2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x14ac:dyDescent="0.2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x14ac:dyDescent="0.2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x14ac:dyDescent="0.2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x14ac:dyDescent="0.2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x14ac:dyDescent="0.2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x14ac:dyDescent="0.2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x14ac:dyDescent="0.2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x14ac:dyDescent="0.2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x14ac:dyDescent="0.2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x14ac:dyDescent="0.2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x14ac:dyDescent="0.2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x14ac:dyDescent="0.2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x14ac:dyDescent="0.2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x14ac:dyDescent="0.2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x14ac:dyDescent="0.2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x14ac:dyDescent="0.2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x14ac:dyDescent="0.2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x14ac:dyDescent="0.2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x14ac:dyDescent="0.2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x14ac:dyDescent="0.2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x14ac:dyDescent="0.2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x14ac:dyDescent="0.2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x14ac:dyDescent="0.2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x14ac:dyDescent="0.2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x14ac:dyDescent="0.2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x14ac:dyDescent="0.2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x14ac:dyDescent="0.2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x14ac:dyDescent="0.2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x14ac:dyDescent="0.2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x14ac:dyDescent="0.2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x14ac:dyDescent="0.2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x14ac:dyDescent="0.2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x14ac:dyDescent="0.2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x14ac:dyDescent="0.2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x14ac:dyDescent="0.2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x14ac:dyDescent="0.2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x14ac:dyDescent="0.2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x14ac:dyDescent="0.2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x14ac:dyDescent="0.2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x14ac:dyDescent="0.2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x14ac:dyDescent="0.2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x14ac:dyDescent="0.2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x14ac:dyDescent="0.2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x14ac:dyDescent="0.2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x14ac:dyDescent="0.2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x14ac:dyDescent="0.2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x14ac:dyDescent="0.2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x14ac:dyDescent="0.2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x14ac:dyDescent="0.2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x14ac:dyDescent="0.2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x14ac:dyDescent="0.2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x14ac:dyDescent="0.2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x14ac:dyDescent="0.2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x14ac:dyDescent="0.2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x14ac:dyDescent="0.2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x14ac:dyDescent="0.2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x14ac:dyDescent="0.2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x14ac:dyDescent="0.2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x14ac:dyDescent="0.2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x14ac:dyDescent="0.2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x14ac:dyDescent="0.2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x14ac:dyDescent="0.2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x14ac:dyDescent="0.2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x14ac:dyDescent="0.2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x14ac:dyDescent="0.2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x14ac:dyDescent="0.2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x14ac:dyDescent="0.2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x14ac:dyDescent="0.2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x14ac:dyDescent="0.2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x14ac:dyDescent="0.2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x14ac:dyDescent="0.2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x14ac:dyDescent="0.2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x14ac:dyDescent="0.2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x14ac:dyDescent="0.2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x14ac:dyDescent="0.2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x14ac:dyDescent="0.2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x14ac:dyDescent="0.2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x14ac:dyDescent="0.2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x14ac:dyDescent="0.2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x14ac:dyDescent="0.2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x14ac:dyDescent="0.2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x14ac:dyDescent="0.2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x14ac:dyDescent="0.2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x14ac:dyDescent="0.2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x14ac:dyDescent="0.2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x14ac:dyDescent="0.2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x14ac:dyDescent="0.2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x14ac:dyDescent="0.2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x14ac:dyDescent="0.2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x14ac:dyDescent="0.2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x14ac:dyDescent="0.2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x14ac:dyDescent="0.2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x14ac:dyDescent="0.2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x14ac:dyDescent="0.2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x14ac:dyDescent="0.2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x14ac:dyDescent="0.2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x14ac:dyDescent="0.2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x14ac:dyDescent="0.2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x14ac:dyDescent="0.2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x14ac:dyDescent="0.2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x14ac:dyDescent="0.2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x14ac:dyDescent="0.2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x14ac:dyDescent="0.2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x14ac:dyDescent="0.2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x14ac:dyDescent="0.2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x14ac:dyDescent="0.2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x14ac:dyDescent="0.2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x14ac:dyDescent="0.2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x14ac:dyDescent="0.2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x14ac:dyDescent="0.2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x14ac:dyDescent="0.2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x14ac:dyDescent="0.2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x14ac:dyDescent="0.2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x14ac:dyDescent="0.2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x14ac:dyDescent="0.2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x14ac:dyDescent="0.2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x14ac:dyDescent="0.2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x14ac:dyDescent="0.2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x14ac:dyDescent="0.2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x14ac:dyDescent="0.2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x14ac:dyDescent="0.2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x14ac:dyDescent="0.2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x14ac:dyDescent="0.2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x14ac:dyDescent="0.2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x14ac:dyDescent="0.2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x14ac:dyDescent="0.2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x14ac:dyDescent="0.2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x14ac:dyDescent="0.2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x14ac:dyDescent="0.2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x14ac:dyDescent="0.2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x14ac:dyDescent="0.2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x14ac:dyDescent="0.2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x14ac:dyDescent="0.2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x14ac:dyDescent="0.2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x14ac:dyDescent="0.2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x14ac:dyDescent="0.2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x14ac:dyDescent="0.2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x14ac:dyDescent="0.2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x14ac:dyDescent="0.2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x14ac:dyDescent="0.2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x14ac:dyDescent="0.2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x14ac:dyDescent="0.2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x14ac:dyDescent="0.2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x14ac:dyDescent="0.2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x14ac:dyDescent="0.2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x14ac:dyDescent="0.2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x14ac:dyDescent="0.2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x14ac:dyDescent="0.2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x14ac:dyDescent="0.2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x14ac:dyDescent="0.2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x14ac:dyDescent="0.2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x14ac:dyDescent="0.2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x14ac:dyDescent="0.2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x14ac:dyDescent="0.2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x14ac:dyDescent="0.2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x14ac:dyDescent="0.2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x14ac:dyDescent="0.2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x14ac:dyDescent="0.2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x14ac:dyDescent="0.2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x14ac:dyDescent="0.2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x14ac:dyDescent="0.2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x14ac:dyDescent="0.2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x14ac:dyDescent="0.2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x14ac:dyDescent="0.2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x14ac:dyDescent="0.2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x14ac:dyDescent="0.2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x14ac:dyDescent="0.2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x14ac:dyDescent="0.2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x14ac:dyDescent="0.2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x14ac:dyDescent="0.2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x14ac:dyDescent="0.2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x14ac:dyDescent="0.2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x14ac:dyDescent="0.2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x14ac:dyDescent="0.2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x14ac:dyDescent="0.2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x14ac:dyDescent="0.2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x14ac:dyDescent="0.2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x14ac:dyDescent="0.2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x14ac:dyDescent="0.2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x14ac:dyDescent="0.2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x14ac:dyDescent="0.2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x14ac:dyDescent="0.2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x14ac:dyDescent="0.2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x14ac:dyDescent="0.2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x14ac:dyDescent="0.2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x14ac:dyDescent="0.2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x14ac:dyDescent="0.2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x14ac:dyDescent="0.2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x14ac:dyDescent="0.2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x14ac:dyDescent="0.2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x14ac:dyDescent="0.2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x14ac:dyDescent="0.2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x14ac:dyDescent="0.2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x14ac:dyDescent="0.2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x14ac:dyDescent="0.2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x14ac:dyDescent="0.2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x14ac:dyDescent="0.2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x14ac:dyDescent="0.2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x14ac:dyDescent="0.2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x14ac:dyDescent="0.2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x14ac:dyDescent="0.2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x14ac:dyDescent="0.2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x14ac:dyDescent="0.2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x14ac:dyDescent="0.2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x14ac:dyDescent="0.2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x14ac:dyDescent="0.2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x14ac:dyDescent="0.2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x14ac:dyDescent="0.2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x14ac:dyDescent="0.2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x14ac:dyDescent="0.2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x14ac:dyDescent="0.2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x14ac:dyDescent="0.2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x14ac:dyDescent="0.2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x14ac:dyDescent="0.2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x14ac:dyDescent="0.2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x14ac:dyDescent="0.2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x14ac:dyDescent="0.2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x14ac:dyDescent="0.2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x14ac:dyDescent="0.2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x14ac:dyDescent="0.2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x14ac:dyDescent="0.2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x14ac:dyDescent="0.2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x14ac:dyDescent="0.2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x14ac:dyDescent="0.2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x14ac:dyDescent="0.2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x14ac:dyDescent="0.2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x14ac:dyDescent="0.2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x14ac:dyDescent="0.2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x14ac:dyDescent="0.2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x14ac:dyDescent="0.2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x14ac:dyDescent="0.2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x14ac:dyDescent="0.2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x14ac:dyDescent="0.2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x14ac:dyDescent="0.2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x14ac:dyDescent="0.2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x14ac:dyDescent="0.2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x14ac:dyDescent="0.2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x14ac:dyDescent="0.2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x14ac:dyDescent="0.2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x14ac:dyDescent="0.2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x14ac:dyDescent="0.2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x14ac:dyDescent="0.2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x14ac:dyDescent="0.2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x14ac:dyDescent="0.2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x14ac:dyDescent="0.2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x14ac:dyDescent="0.2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x14ac:dyDescent="0.2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x14ac:dyDescent="0.2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x14ac:dyDescent="0.2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x14ac:dyDescent="0.2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x14ac:dyDescent="0.2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x14ac:dyDescent="0.2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x14ac:dyDescent="0.2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x14ac:dyDescent="0.2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x14ac:dyDescent="0.2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x14ac:dyDescent="0.2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x14ac:dyDescent="0.2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x14ac:dyDescent="0.2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x14ac:dyDescent="0.2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x14ac:dyDescent="0.2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x14ac:dyDescent="0.2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x14ac:dyDescent="0.2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x14ac:dyDescent="0.2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x14ac:dyDescent="0.2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x14ac:dyDescent="0.2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x14ac:dyDescent="0.2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x14ac:dyDescent="0.2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x14ac:dyDescent="0.2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x14ac:dyDescent="0.2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x14ac:dyDescent="0.2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x14ac:dyDescent="0.2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x14ac:dyDescent="0.2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x14ac:dyDescent="0.2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x14ac:dyDescent="0.2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x14ac:dyDescent="0.2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x14ac:dyDescent="0.2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x14ac:dyDescent="0.2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x14ac:dyDescent="0.2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x14ac:dyDescent="0.2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x14ac:dyDescent="0.2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x14ac:dyDescent="0.2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x14ac:dyDescent="0.2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x14ac:dyDescent="0.2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x14ac:dyDescent="0.2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x14ac:dyDescent="0.2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x14ac:dyDescent="0.2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x14ac:dyDescent="0.2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x14ac:dyDescent="0.2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x14ac:dyDescent="0.2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x14ac:dyDescent="0.2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x14ac:dyDescent="0.2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x14ac:dyDescent="0.2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x14ac:dyDescent="0.2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x14ac:dyDescent="0.2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x14ac:dyDescent="0.2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x14ac:dyDescent="0.2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x14ac:dyDescent="0.2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x14ac:dyDescent="0.2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x14ac:dyDescent="0.2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x14ac:dyDescent="0.2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x14ac:dyDescent="0.2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x14ac:dyDescent="0.2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x14ac:dyDescent="0.2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x14ac:dyDescent="0.2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x14ac:dyDescent="0.2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x14ac:dyDescent="0.2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x14ac:dyDescent="0.2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x14ac:dyDescent="0.2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x14ac:dyDescent="0.2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x14ac:dyDescent="0.2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x14ac:dyDescent="0.2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x14ac:dyDescent="0.2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x14ac:dyDescent="0.2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x14ac:dyDescent="0.2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x14ac:dyDescent="0.2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x14ac:dyDescent="0.2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x14ac:dyDescent="0.2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x14ac:dyDescent="0.2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x14ac:dyDescent="0.2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x14ac:dyDescent="0.2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x14ac:dyDescent="0.2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x14ac:dyDescent="0.2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x14ac:dyDescent="0.2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x14ac:dyDescent="0.2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x14ac:dyDescent="0.2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x14ac:dyDescent="0.2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x14ac:dyDescent="0.2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x14ac:dyDescent="0.2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x14ac:dyDescent="0.2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x14ac:dyDescent="0.2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x14ac:dyDescent="0.2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x14ac:dyDescent="0.2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x14ac:dyDescent="0.2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x14ac:dyDescent="0.2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x14ac:dyDescent="0.2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x14ac:dyDescent="0.2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x14ac:dyDescent="0.2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x14ac:dyDescent="0.2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x14ac:dyDescent="0.2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x14ac:dyDescent="0.2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x14ac:dyDescent="0.2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x14ac:dyDescent="0.2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x14ac:dyDescent="0.2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x14ac:dyDescent="0.2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x14ac:dyDescent="0.2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x14ac:dyDescent="0.2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x14ac:dyDescent="0.2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x14ac:dyDescent="0.2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x14ac:dyDescent="0.2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x14ac:dyDescent="0.2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x14ac:dyDescent="0.2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x14ac:dyDescent="0.2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x14ac:dyDescent="0.2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x14ac:dyDescent="0.2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x14ac:dyDescent="0.2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x14ac:dyDescent="0.2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x14ac:dyDescent="0.2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x14ac:dyDescent="0.2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x14ac:dyDescent="0.2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x14ac:dyDescent="0.2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x14ac:dyDescent="0.2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x14ac:dyDescent="0.2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x14ac:dyDescent="0.2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x14ac:dyDescent="0.2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x14ac:dyDescent="0.2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x14ac:dyDescent="0.2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x14ac:dyDescent="0.2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x14ac:dyDescent="0.2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x14ac:dyDescent="0.2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x14ac:dyDescent="0.2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x14ac:dyDescent="0.2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x14ac:dyDescent="0.2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x14ac:dyDescent="0.2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x14ac:dyDescent="0.2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x14ac:dyDescent="0.2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x14ac:dyDescent="0.2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x14ac:dyDescent="0.2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x14ac:dyDescent="0.2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x14ac:dyDescent="0.2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x14ac:dyDescent="0.2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x14ac:dyDescent="0.2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x14ac:dyDescent="0.2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x14ac:dyDescent="0.2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x14ac:dyDescent="0.2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x14ac:dyDescent="0.2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x14ac:dyDescent="0.2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x14ac:dyDescent="0.2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x14ac:dyDescent="0.2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x14ac:dyDescent="0.2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x14ac:dyDescent="0.2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x14ac:dyDescent="0.2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x14ac:dyDescent="0.2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x14ac:dyDescent="0.2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x14ac:dyDescent="0.2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x14ac:dyDescent="0.2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x14ac:dyDescent="0.2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x14ac:dyDescent="0.2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x14ac:dyDescent="0.2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x14ac:dyDescent="0.2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x14ac:dyDescent="0.2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x14ac:dyDescent="0.2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x14ac:dyDescent="0.2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x14ac:dyDescent="0.2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x14ac:dyDescent="0.2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x14ac:dyDescent="0.2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x14ac:dyDescent="0.2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x14ac:dyDescent="0.2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x14ac:dyDescent="0.2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x14ac:dyDescent="0.2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x14ac:dyDescent="0.2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x14ac:dyDescent="0.2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x14ac:dyDescent="0.2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x14ac:dyDescent="0.2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x14ac:dyDescent="0.2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x14ac:dyDescent="0.2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x14ac:dyDescent="0.2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x14ac:dyDescent="0.2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x14ac:dyDescent="0.2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x14ac:dyDescent="0.2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x14ac:dyDescent="0.2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x14ac:dyDescent="0.2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x14ac:dyDescent="0.2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x14ac:dyDescent="0.2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x14ac:dyDescent="0.2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5" priority="1" stopIfTrue="1" operator="greaterThan">
      <formula>69.99</formula>
    </cfRule>
  </conditionalFormatting>
  <conditionalFormatting sqref="F10:F11">
    <cfRule type="cellIs" dxfId="4"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x14ac:dyDescent="0.25">
      <c r="A1" s="208" t="s">
        <v>401</v>
      </c>
      <c r="B1" s="209"/>
      <c r="C1" s="209"/>
      <c r="D1" s="209"/>
      <c r="E1" s="209"/>
      <c r="F1" s="209"/>
      <c r="G1" s="209"/>
      <c r="H1" s="209"/>
      <c r="I1" s="80"/>
      <c r="J1" s="80"/>
      <c r="K1" s="80"/>
      <c r="L1" s="80"/>
      <c r="M1" s="80"/>
      <c r="N1" s="80"/>
      <c r="O1" s="80"/>
      <c r="P1" s="80"/>
      <c r="Q1" s="80"/>
      <c r="R1" s="80"/>
      <c r="S1" s="80"/>
      <c r="T1" s="80"/>
      <c r="U1" s="80"/>
      <c r="V1" s="80"/>
      <c r="W1" s="80"/>
      <c r="X1" s="80"/>
      <c r="Y1" s="80"/>
      <c r="Z1" s="80"/>
    </row>
    <row r="2" spans="1:26" ht="15" customHeight="1" x14ac:dyDescent="0.25">
      <c r="A2" s="210" t="s">
        <v>1</v>
      </c>
      <c r="B2" s="211"/>
      <c r="C2" s="212"/>
      <c r="D2" s="210" t="s">
        <v>2</v>
      </c>
      <c r="E2" s="212"/>
      <c r="F2" s="213" t="s">
        <v>3</v>
      </c>
      <c r="G2" s="214"/>
      <c r="H2" s="215"/>
      <c r="I2" s="80"/>
      <c r="J2" s="80"/>
      <c r="K2" s="80"/>
      <c r="L2" s="80"/>
      <c r="M2" s="80"/>
      <c r="N2" s="80"/>
      <c r="O2" s="80"/>
      <c r="P2" s="80"/>
      <c r="Q2" s="80"/>
      <c r="R2" s="80"/>
      <c r="S2" s="80"/>
      <c r="T2" s="80"/>
      <c r="U2" s="80"/>
      <c r="V2" s="80"/>
      <c r="W2" s="80"/>
      <c r="X2" s="80"/>
      <c r="Y2" s="80"/>
      <c r="Z2" s="80"/>
    </row>
    <row r="3" spans="1:26" ht="20.25" customHeight="1" x14ac:dyDescent="0.25">
      <c r="A3" s="216" t="s">
        <v>376</v>
      </c>
      <c r="B3" s="152"/>
      <c r="C3" s="152"/>
      <c r="D3" s="152"/>
      <c r="E3" s="152"/>
      <c r="F3" s="152"/>
      <c r="G3" s="152"/>
      <c r="H3" s="153"/>
      <c r="I3" s="80"/>
      <c r="J3" s="80"/>
      <c r="K3" s="80"/>
      <c r="L3" s="80"/>
      <c r="M3" s="80"/>
      <c r="N3" s="80"/>
      <c r="O3" s="80"/>
      <c r="P3" s="80"/>
      <c r="Q3" s="80"/>
      <c r="R3" s="80"/>
      <c r="S3" s="80"/>
      <c r="T3" s="80"/>
      <c r="U3" s="80"/>
      <c r="V3" s="80"/>
      <c r="W3" s="80"/>
      <c r="X3" s="80"/>
      <c r="Y3" s="80"/>
      <c r="Z3" s="80"/>
    </row>
    <row r="4" spans="1:26" ht="30" customHeight="1" x14ac:dyDescent="0.25">
      <c r="A4" s="102" t="s">
        <v>377</v>
      </c>
      <c r="B4" s="102" t="s">
        <v>378</v>
      </c>
      <c r="C4" s="102" t="s">
        <v>379</v>
      </c>
      <c r="D4" s="113" t="s">
        <v>380</v>
      </c>
      <c r="E4" s="102" t="s">
        <v>381</v>
      </c>
      <c r="F4" s="201" t="s">
        <v>382</v>
      </c>
      <c r="G4" s="152"/>
      <c r="H4" s="153"/>
      <c r="I4" s="80"/>
      <c r="J4" s="80"/>
      <c r="K4" s="80"/>
      <c r="L4" s="80"/>
      <c r="M4" s="80"/>
      <c r="N4" s="80"/>
      <c r="O4" s="80"/>
      <c r="P4" s="80"/>
      <c r="Q4" s="80"/>
      <c r="R4" s="80"/>
      <c r="S4" s="80"/>
      <c r="T4" s="80"/>
      <c r="U4" s="80"/>
      <c r="V4" s="80"/>
      <c r="W4" s="80"/>
      <c r="X4" s="80"/>
      <c r="Y4" s="80"/>
      <c r="Z4" s="80"/>
    </row>
    <row r="5" spans="1:26" ht="15" customHeight="1" x14ac:dyDescent="0.25">
      <c r="A5" s="202" t="s">
        <v>383</v>
      </c>
      <c r="B5" s="152"/>
      <c r="C5" s="152"/>
      <c r="D5" s="152"/>
      <c r="E5" s="152"/>
      <c r="F5" s="152"/>
      <c r="G5" s="152"/>
      <c r="H5" s="153"/>
      <c r="I5" s="80"/>
      <c r="J5" s="80"/>
      <c r="K5" s="80"/>
      <c r="L5" s="80"/>
      <c r="M5" s="80"/>
      <c r="N5" s="80"/>
      <c r="O5" s="80"/>
      <c r="P5" s="80"/>
      <c r="Q5" s="80"/>
      <c r="R5" s="80"/>
      <c r="S5" s="80"/>
      <c r="T5" s="80"/>
      <c r="U5" s="80"/>
      <c r="V5" s="80"/>
      <c r="W5" s="80"/>
      <c r="X5" s="80"/>
      <c r="Y5" s="80"/>
      <c r="Z5" s="80"/>
    </row>
    <row r="6" spans="1:26" ht="15" customHeight="1" x14ac:dyDescent="0.25">
      <c r="A6" s="102">
        <v>1</v>
      </c>
      <c r="B6" s="103" t="s">
        <v>268</v>
      </c>
      <c r="C6" s="102">
        <v>14</v>
      </c>
      <c r="D6" s="102">
        <v>12</v>
      </c>
      <c r="E6" s="102">
        <v>8</v>
      </c>
      <c r="F6" s="206">
        <f t="shared" ref="F6:F7" si="0">E6*100/D6</f>
        <v>66.666666666666671</v>
      </c>
      <c r="G6" s="152"/>
      <c r="H6" s="153"/>
      <c r="I6" s="80"/>
      <c r="J6" s="80"/>
      <c r="K6" s="80"/>
      <c r="L6" s="80"/>
      <c r="M6" s="80"/>
      <c r="N6" s="80"/>
      <c r="O6" s="80"/>
      <c r="P6" s="80"/>
      <c r="Q6" s="80"/>
      <c r="R6" s="80"/>
      <c r="S6" s="80"/>
      <c r="T6" s="80"/>
      <c r="U6" s="80"/>
      <c r="V6" s="80"/>
      <c r="W6" s="80"/>
      <c r="X6" s="80"/>
      <c r="Y6" s="80"/>
      <c r="Z6" s="80"/>
    </row>
    <row r="7" spans="1:26" x14ac:dyDescent="0.25">
      <c r="A7" s="102">
        <v>2</v>
      </c>
      <c r="B7" s="103" t="s">
        <v>384</v>
      </c>
      <c r="C7" s="102">
        <v>12</v>
      </c>
      <c r="D7" s="102">
        <v>12</v>
      </c>
      <c r="E7" s="102">
        <v>8</v>
      </c>
      <c r="F7" s="206">
        <f t="shared" si="0"/>
        <v>66.666666666666671</v>
      </c>
      <c r="G7" s="152"/>
      <c r="H7" s="153"/>
      <c r="I7" s="80"/>
      <c r="J7" s="80"/>
      <c r="K7" s="80"/>
      <c r="L7" s="80"/>
      <c r="M7" s="80"/>
      <c r="N7" s="80"/>
      <c r="O7" s="80"/>
      <c r="P7" s="80"/>
      <c r="Q7" s="80"/>
      <c r="R7" s="80"/>
      <c r="S7" s="80"/>
      <c r="T7" s="80"/>
      <c r="U7" s="80"/>
      <c r="V7" s="80"/>
      <c r="W7" s="80"/>
      <c r="X7" s="80"/>
      <c r="Y7" s="80"/>
      <c r="Z7" s="80"/>
    </row>
    <row r="8" spans="1:26" ht="15.75" customHeight="1" x14ac:dyDescent="0.25">
      <c r="A8" s="200" t="s">
        <v>385</v>
      </c>
      <c r="B8" s="152"/>
      <c r="C8" s="152"/>
      <c r="D8" s="152"/>
      <c r="E8" s="152"/>
      <c r="F8" s="152"/>
      <c r="G8" s="152"/>
      <c r="H8" s="153"/>
      <c r="I8" s="80"/>
      <c r="J8" s="80"/>
      <c r="K8" s="80"/>
      <c r="L8" s="80"/>
      <c r="M8" s="80"/>
      <c r="N8" s="80"/>
      <c r="O8" s="80"/>
      <c r="P8" s="80"/>
      <c r="Q8" s="80"/>
      <c r="R8" s="80"/>
      <c r="S8" s="80"/>
      <c r="T8" s="80"/>
      <c r="U8" s="80"/>
      <c r="V8" s="80"/>
      <c r="W8" s="80"/>
      <c r="X8" s="80"/>
      <c r="Y8" s="80"/>
      <c r="Z8" s="80"/>
    </row>
    <row r="9" spans="1:26" ht="30" x14ac:dyDescent="0.25">
      <c r="A9" s="102"/>
      <c r="B9" s="102" t="s">
        <v>378</v>
      </c>
      <c r="C9" s="102" t="s">
        <v>380</v>
      </c>
      <c r="D9" s="102" t="s">
        <v>386</v>
      </c>
      <c r="E9" s="102" t="s">
        <v>387</v>
      </c>
      <c r="F9" s="102" t="s">
        <v>388</v>
      </c>
      <c r="G9" s="201" t="s">
        <v>272</v>
      </c>
      <c r="H9" s="153"/>
      <c r="I9" s="80"/>
      <c r="J9" s="80"/>
      <c r="K9" s="80"/>
      <c r="L9" s="80"/>
      <c r="M9" s="80"/>
      <c r="N9" s="80"/>
      <c r="O9" s="80"/>
      <c r="P9" s="80"/>
      <c r="Q9" s="80"/>
      <c r="R9" s="80"/>
      <c r="S9" s="80"/>
      <c r="T9" s="80"/>
      <c r="U9" s="80"/>
      <c r="V9" s="80"/>
      <c r="W9" s="80"/>
      <c r="X9" s="80"/>
      <c r="Y9" s="80"/>
      <c r="Z9" s="80"/>
    </row>
    <row r="10" spans="1:26" x14ac:dyDescent="0.25">
      <c r="A10" s="102">
        <v>1</v>
      </c>
      <c r="B10" s="103" t="s">
        <v>268</v>
      </c>
      <c r="C10" s="102">
        <v>14</v>
      </c>
      <c r="D10" s="102">
        <f>'Org capacity'!E20</f>
        <v>13</v>
      </c>
      <c r="E10" s="114">
        <f t="shared" ref="E10:E11" si="1">D10/C10*100</f>
        <v>92.857142857142861</v>
      </c>
      <c r="F10" s="115" t="str">
        <f>IF(D10&gt;=11,"Qualified",IF(D10&lt;11,"Not Qualified"))</f>
        <v>Qualified</v>
      </c>
      <c r="G10" s="207"/>
      <c r="H10" s="153"/>
      <c r="I10" s="80"/>
      <c r="J10" s="80"/>
      <c r="K10" s="80"/>
      <c r="L10" s="80"/>
      <c r="M10" s="80"/>
      <c r="N10" s="80"/>
      <c r="O10" s="80"/>
      <c r="P10" s="80"/>
      <c r="Q10" s="80"/>
      <c r="R10" s="80"/>
      <c r="S10" s="80"/>
      <c r="T10" s="80"/>
      <c r="U10" s="80"/>
      <c r="V10" s="80"/>
      <c r="W10" s="80"/>
      <c r="X10" s="80"/>
      <c r="Y10" s="80"/>
      <c r="Z10" s="80"/>
    </row>
    <row r="11" spans="1:26" x14ac:dyDescent="0.25">
      <c r="A11" s="102">
        <v>2</v>
      </c>
      <c r="B11" s="103" t="s">
        <v>384</v>
      </c>
      <c r="C11" s="102">
        <v>12</v>
      </c>
      <c r="D11" s="102">
        <f>Finance!G18</f>
        <v>10</v>
      </c>
      <c r="E11" s="114">
        <f t="shared" si="1"/>
        <v>83.333333333333343</v>
      </c>
      <c r="F11" s="115" t="str">
        <f>IF(D11&gt;=12,"Qualified",IF(D11&lt;12,"Not Qualified"))</f>
        <v>Not Qualified</v>
      </c>
      <c r="G11" s="207"/>
      <c r="H11" s="153"/>
      <c r="I11" s="80"/>
      <c r="J11" s="80"/>
      <c r="K11" s="80"/>
      <c r="L11" s="80"/>
      <c r="M11" s="80"/>
      <c r="N11" s="80"/>
      <c r="O11" s="80"/>
      <c r="P11" s="80"/>
      <c r="Q11" s="80"/>
      <c r="R11" s="80"/>
      <c r="S11" s="80"/>
      <c r="T11" s="80"/>
      <c r="U11" s="80"/>
      <c r="V11" s="80"/>
      <c r="W11" s="80"/>
      <c r="X11" s="80"/>
      <c r="Y11" s="80"/>
      <c r="Z11" s="80"/>
    </row>
    <row r="12" spans="1:26" ht="15" customHeight="1" x14ac:dyDescent="0.25">
      <c r="A12" s="200" t="s">
        <v>389</v>
      </c>
      <c r="B12" s="152"/>
      <c r="C12" s="152"/>
      <c r="D12" s="152"/>
      <c r="E12" s="152"/>
      <c r="F12" s="152"/>
      <c r="G12" s="152"/>
      <c r="H12" s="153"/>
      <c r="I12" s="80"/>
      <c r="J12" s="80"/>
      <c r="K12" s="80"/>
      <c r="L12" s="80"/>
      <c r="M12" s="80"/>
      <c r="N12" s="80"/>
      <c r="O12" s="80"/>
      <c r="P12" s="80"/>
      <c r="Q12" s="80"/>
      <c r="R12" s="80"/>
      <c r="S12" s="80"/>
      <c r="T12" s="80"/>
      <c r="U12" s="80"/>
      <c r="V12" s="80"/>
      <c r="W12" s="80"/>
      <c r="X12" s="80"/>
      <c r="Y12" s="80"/>
      <c r="Z12" s="80"/>
    </row>
    <row r="13" spans="1:26" x14ac:dyDescent="0.25">
      <c r="A13" s="203" t="s">
        <v>390</v>
      </c>
      <c r="B13" s="152"/>
      <c r="C13" s="152"/>
      <c r="D13" s="152"/>
      <c r="E13" s="152"/>
      <c r="F13" s="152"/>
      <c r="G13" s="152"/>
      <c r="H13" s="153"/>
      <c r="I13" s="80"/>
      <c r="J13" s="80"/>
      <c r="K13" s="80"/>
      <c r="L13" s="80"/>
      <c r="M13" s="80"/>
      <c r="N13" s="80"/>
      <c r="O13" s="80"/>
      <c r="P13" s="80"/>
      <c r="Q13" s="80"/>
      <c r="R13" s="80"/>
      <c r="S13" s="80"/>
      <c r="T13" s="80"/>
      <c r="U13" s="80"/>
      <c r="V13" s="80"/>
      <c r="W13" s="80"/>
      <c r="X13" s="80"/>
      <c r="Y13" s="80"/>
      <c r="Z13" s="80"/>
    </row>
    <row r="14" spans="1:26" ht="45" x14ac:dyDescent="0.25">
      <c r="A14" s="107" t="s">
        <v>377</v>
      </c>
      <c r="B14" s="107" t="s">
        <v>378</v>
      </c>
      <c r="C14" s="107" t="s">
        <v>391</v>
      </c>
      <c r="D14" s="107" t="s">
        <v>380</v>
      </c>
      <c r="E14" s="107" t="s">
        <v>392</v>
      </c>
      <c r="F14" s="107" t="s">
        <v>393</v>
      </c>
      <c r="G14" s="107" t="s">
        <v>394</v>
      </c>
      <c r="H14" s="107" t="s">
        <v>395</v>
      </c>
      <c r="I14" s="80"/>
      <c r="J14" s="80"/>
      <c r="K14" s="80"/>
      <c r="L14" s="80"/>
      <c r="M14" s="80"/>
      <c r="N14" s="80"/>
      <c r="O14" s="80"/>
      <c r="P14" s="80"/>
      <c r="Q14" s="80"/>
      <c r="R14" s="80"/>
      <c r="S14" s="80"/>
      <c r="T14" s="80"/>
      <c r="U14" s="80"/>
      <c r="V14" s="80"/>
      <c r="W14" s="80"/>
      <c r="X14" s="80"/>
      <c r="Y14" s="80"/>
      <c r="Z14" s="80"/>
    </row>
    <row r="15" spans="1:26" ht="15.75" x14ac:dyDescent="0.25">
      <c r="A15" s="108">
        <v>1</v>
      </c>
      <c r="B15" s="109" t="s">
        <v>396</v>
      </c>
      <c r="C15" s="109">
        <v>17</v>
      </c>
      <c r="D15" s="109">
        <f t="shared" ref="D15:D16" si="2">C15*3</f>
        <v>51</v>
      </c>
      <c r="E15" s="109">
        <f>D15*80/100</f>
        <v>40.799999999999997</v>
      </c>
      <c r="F15" s="110">
        <f>'Programme delivery'!K51</f>
        <v>45</v>
      </c>
      <c r="G15" s="111">
        <f>F15*80%</f>
        <v>36</v>
      </c>
      <c r="H15" s="112">
        <f t="shared" ref="H15:H17" si="3">G15/E15*100</f>
        <v>88.235294117647072</v>
      </c>
      <c r="I15" s="80"/>
      <c r="J15" s="80"/>
      <c r="K15" s="80"/>
      <c r="L15" s="80"/>
      <c r="M15" s="80"/>
      <c r="N15" s="80"/>
      <c r="O15" s="80"/>
      <c r="P15" s="80"/>
      <c r="Q15" s="80"/>
      <c r="R15" s="80"/>
      <c r="S15" s="80"/>
      <c r="T15" s="80"/>
      <c r="U15" s="80"/>
      <c r="V15" s="80"/>
      <c r="W15" s="80"/>
      <c r="X15" s="80"/>
      <c r="Y15" s="80"/>
      <c r="Z15" s="80"/>
    </row>
    <row r="16" spans="1:26" ht="15.75" x14ac:dyDescent="0.25">
      <c r="A16" s="108">
        <v>2</v>
      </c>
      <c r="B16" s="109" t="s">
        <v>397</v>
      </c>
      <c r="C16" s="109">
        <v>10</v>
      </c>
      <c r="D16" s="109">
        <f t="shared" si="2"/>
        <v>30</v>
      </c>
      <c r="E16" s="109">
        <f>D16*50/100</f>
        <v>15</v>
      </c>
      <c r="F16" s="110">
        <f>'Programme delivery'!K52</f>
        <v>24</v>
      </c>
      <c r="G16" s="111">
        <f>F16*50%</f>
        <v>12</v>
      </c>
      <c r="H16" s="112">
        <f t="shared" si="3"/>
        <v>80</v>
      </c>
      <c r="I16" s="80"/>
      <c r="J16" s="80"/>
      <c r="K16" s="80"/>
      <c r="L16" s="80"/>
      <c r="M16" s="80"/>
      <c r="N16" s="80"/>
      <c r="O16" s="80"/>
      <c r="P16" s="80"/>
      <c r="Q16" s="80"/>
      <c r="R16" s="80"/>
      <c r="S16" s="80"/>
      <c r="T16" s="80"/>
      <c r="U16" s="80"/>
      <c r="V16" s="80"/>
      <c r="W16" s="80"/>
      <c r="X16" s="80"/>
      <c r="Y16" s="80"/>
      <c r="Z16" s="80"/>
    </row>
    <row r="17" spans="1:26" ht="15.75" x14ac:dyDescent="0.25">
      <c r="A17" s="197" t="s">
        <v>398</v>
      </c>
      <c r="B17" s="153"/>
      <c r="C17" s="109">
        <f t="shared" ref="C17:G17" si="4">SUM(C15:C16)</f>
        <v>27</v>
      </c>
      <c r="D17" s="109">
        <f t="shared" si="4"/>
        <v>81</v>
      </c>
      <c r="E17" s="109">
        <f t="shared" si="4"/>
        <v>55.8</v>
      </c>
      <c r="F17" s="110">
        <f t="shared" si="4"/>
        <v>69</v>
      </c>
      <c r="G17" s="111">
        <f t="shared" si="4"/>
        <v>48</v>
      </c>
      <c r="H17" s="112">
        <f t="shared" si="3"/>
        <v>86.021505376344081</v>
      </c>
      <c r="I17" s="80"/>
      <c r="J17" s="80"/>
      <c r="K17" s="80"/>
      <c r="L17" s="80"/>
      <c r="M17" s="80"/>
      <c r="N17" s="80"/>
      <c r="O17" s="80"/>
      <c r="P17" s="80"/>
      <c r="Q17" s="80"/>
      <c r="R17" s="80"/>
      <c r="S17" s="80"/>
      <c r="T17" s="80"/>
      <c r="U17" s="80"/>
      <c r="V17" s="80"/>
      <c r="W17" s="80"/>
      <c r="X17" s="80"/>
      <c r="Y17" s="80"/>
      <c r="Z17" s="80"/>
    </row>
    <row r="18" spans="1:26" x14ac:dyDescent="0.25">
      <c r="A18" s="218" t="s">
        <v>399</v>
      </c>
      <c r="B18" s="152"/>
      <c r="C18" s="153"/>
      <c r="D18" s="217"/>
      <c r="E18" s="152"/>
      <c r="F18" s="152"/>
      <c r="G18" s="152"/>
      <c r="H18" s="153"/>
      <c r="I18" s="80"/>
      <c r="J18" s="80"/>
      <c r="K18" s="80"/>
      <c r="L18" s="80"/>
      <c r="M18" s="80"/>
      <c r="N18" s="80"/>
      <c r="O18" s="80"/>
      <c r="P18" s="80"/>
      <c r="Q18" s="80"/>
      <c r="R18" s="80"/>
      <c r="S18" s="80"/>
      <c r="T18" s="80"/>
      <c r="U18" s="80"/>
      <c r="V18" s="80"/>
      <c r="W18" s="80"/>
      <c r="X18" s="80"/>
      <c r="Y18" s="80"/>
      <c r="Z18" s="80"/>
    </row>
    <row r="19" spans="1:26"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5">
      <c r="A20" s="80"/>
      <c r="B20" s="80"/>
      <c r="C20" s="80"/>
      <c r="D20" s="80"/>
      <c r="E20" s="80"/>
      <c r="F20" s="80">
        <v>9</v>
      </c>
      <c r="G20" s="80"/>
      <c r="H20" s="80"/>
      <c r="I20" s="80"/>
      <c r="J20" s="80"/>
      <c r="K20" s="80"/>
      <c r="L20" s="80"/>
      <c r="M20" s="80"/>
      <c r="N20" s="80"/>
      <c r="O20" s="80"/>
      <c r="P20" s="80"/>
      <c r="Q20" s="80"/>
      <c r="R20" s="80"/>
      <c r="S20" s="80"/>
      <c r="T20" s="80"/>
      <c r="U20" s="80"/>
      <c r="V20" s="80"/>
      <c r="W20" s="80"/>
      <c r="X20" s="80"/>
      <c r="Y20" s="80"/>
      <c r="Z20" s="80"/>
    </row>
    <row r="21" spans="1:26" ht="15.75" customHeight="1"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5.75" customHeight="1"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5.75" customHeight="1"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5.75" customHeight="1"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5.75" customHeight="1"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5.75" customHeight="1"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5.75" customHeight="1"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5.75" customHeight="1"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5.75" customHeight="1"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5.75" customHeight="1"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5.75" customHeight="1"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5.75" customHeight="1"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5.75" customHeight="1" x14ac:dyDescent="0.2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5.75" customHeight="1" x14ac:dyDescent="0.2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75" customHeight="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5.75" customHeight="1" x14ac:dyDescent="0.2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5.75" customHeight="1"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75" customHeight="1" x14ac:dyDescent="0.2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5.75" customHeight="1" x14ac:dyDescent="0.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5.75" customHeight="1" x14ac:dyDescent="0.2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5.75" customHeight="1" x14ac:dyDescent="0.2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5.75" customHeight="1" x14ac:dyDescent="0.2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5.75" customHeight="1" x14ac:dyDescent="0.2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5.75"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5.75" customHeight="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5.75" customHeight="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5.75"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5.75" customHeight="1" x14ac:dyDescent="0.2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5.75"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5.75"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5.75"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5.75"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5.75"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75" customHeight="1" x14ac:dyDescent="0.2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5.75" customHeight="1"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5.75" customHeight="1"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5.75" customHeight="1"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5.75" customHeight="1"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5.75" customHeight="1"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5.75" customHeight="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5.75" customHeigh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5.75" customHeight="1"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5.75" customHeight="1"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5.75" customHeight="1"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5.75" customHeight="1"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5.75" customHeight="1"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5.75" customHeight="1"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5.75" customHeight="1"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5.75" customHeight="1"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5.75" customHeight="1"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5.75" customHeight="1"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5.75" customHeight="1"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5.75" customHeight="1"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5.75" customHeight="1"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5.75" customHeight="1"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5.75" customHeight="1"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5.75" customHeight="1"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5.75" customHeight="1"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5.75" customHeight="1"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5.75" customHeight="1"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5.75" customHeight="1"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5.75" customHeight="1"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5.75" customHeight="1"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5.75" customHeight="1"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5.75" customHeight="1"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5.75" customHeight="1"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5.75" customHeight="1"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5.75" customHeight="1"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5.75" customHeight="1"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5.75" customHeight="1"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5.75" customHeight="1"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5.75" customHeight="1"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5.75" customHeight="1"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5.75" customHeight="1"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5.75" customHeight="1"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5.75" customHeight="1"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5.75" customHeight="1"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5.75" customHeight="1"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5.75" customHeight="1"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5.75" customHeight="1"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5.75"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5.75"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5.75"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5.75"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5.75"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5.75" customHeight="1"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5.75" customHeight="1"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5.75"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5.75" customHeight="1"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5.75" customHeight="1"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5.75"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5.75" customHeight="1"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5.75" customHeight="1"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5.75" customHeight="1"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5.75" customHeight="1"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5.75" customHeight="1"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5.75" customHeight="1"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5.75" customHeight="1"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5.75" customHeight="1"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5.75" customHeight="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5.75" customHeight="1"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5.75" customHeight="1"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5.75" customHeight="1"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5.75" customHeight="1"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5.75" customHeight="1"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5.75" customHeight="1"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5.75" customHeight="1"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5.75" customHeight="1"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5.75" customHeight="1"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5.75" customHeight="1"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5.75" customHeight="1"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5.75" customHeight="1"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5.75" customHeight="1"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5.75" customHeight="1"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5.75" customHeight="1"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5.75" customHeight="1"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5.75"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5.75" customHeight="1"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5.75" customHeight="1"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5.75" customHeight="1"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5.75" customHeight="1"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5.75" customHeight="1"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5.75" customHeight="1"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5.75" customHeight="1"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5.75" customHeight="1"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5.75" customHeight="1"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5.75" customHeight="1"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5.75" customHeight="1"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5.75" customHeight="1"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5.75" customHeight="1"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5.75" customHeight="1"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5.75" customHeight="1"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5.75" customHeight="1"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5.75" customHeight="1"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5.75" customHeight="1"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5.75" customHeight="1"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5.75" customHeight="1"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5.75" customHeight="1"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5.75" customHeight="1"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5.75" customHeight="1"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5.75"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5.75" customHeight="1"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5.75" customHeight="1"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5.75" customHeight="1"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5.75" customHeight="1"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5.75" customHeight="1"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5.75" customHeight="1"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5.75" customHeight="1"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5.75" customHeight="1"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5.75" customHeight="1"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5.75" customHeight="1"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5.75" customHeight="1"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5.75"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5.75"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5.75"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5.75" customHeight="1"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5.75" customHeight="1"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x14ac:dyDescent="0.2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x14ac:dyDescent="0.2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x14ac:dyDescent="0.2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x14ac:dyDescent="0.2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x14ac:dyDescent="0.2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x14ac:dyDescent="0.2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x14ac:dyDescent="0.2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x14ac:dyDescent="0.2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x14ac:dyDescent="0.2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x14ac:dyDescent="0.2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x14ac:dyDescent="0.2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x14ac:dyDescent="0.2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x14ac:dyDescent="0.2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x14ac:dyDescent="0.2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x14ac:dyDescent="0.2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x14ac:dyDescent="0.2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x14ac:dyDescent="0.2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x14ac:dyDescent="0.2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2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x14ac:dyDescent="0.2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x14ac:dyDescent="0.2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x14ac:dyDescent="0.2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x14ac:dyDescent="0.2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x14ac:dyDescent="0.2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x14ac:dyDescent="0.2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x14ac:dyDescent="0.2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x14ac:dyDescent="0.2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x14ac:dyDescent="0.2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x14ac:dyDescent="0.2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x14ac:dyDescent="0.2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x14ac:dyDescent="0.2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x14ac:dyDescent="0.2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x14ac:dyDescent="0.2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x14ac:dyDescent="0.2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x14ac:dyDescent="0.2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x14ac:dyDescent="0.2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x14ac:dyDescent="0.2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x14ac:dyDescent="0.2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x14ac:dyDescent="0.2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x14ac:dyDescent="0.2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x14ac:dyDescent="0.2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x14ac:dyDescent="0.2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x14ac:dyDescent="0.2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x14ac:dyDescent="0.2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x14ac:dyDescent="0.2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x14ac:dyDescent="0.2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x14ac:dyDescent="0.2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x14ac:dyDescent="0.2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x14ac:dyDescent="0.2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x14ac:dyDescent="0.2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x14ac:dyDescent="0.2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x14ac:dyDescent="0.2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x14ac:dyDescent="0.2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x14ac:dyDescent="0.2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x14ac:dyDescent="0.2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x14ac:dyDescent="0.2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x14ac:dyDescent="0.2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x14ac:dyDescent="0.2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x14ac:dyDescent="0.2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x14ac:dyDescent="0.2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x14ac:dyDescent="0.2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x14ac:dyDescent="0.2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x14ac:dyDescent="0.2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x14ac:dyDescent="0.2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x14ac:dyDescent="0.2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x14ac:dyDescent="0.2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x14ac:dyDescent="0.2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x14ac:dyDescent="0.2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x14ac:dyDescent="0.2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x14ac:dyDescent="0.2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x14ac:dyDescent="0.2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x14ac:dyDescent="0.2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x14ac:dyDescent="0.2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x14ac:dyDescent="0.2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x14ac:dyDescent="0.2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x14ac:dyDescent="0.2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x14ac:dyDescent="0.2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x14ac:dyDescent="0.2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x14ac:dyDescent="0.2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x14ac:dyDescent="0.2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x14ac:dyDescent="0.2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x14ac:dyDescent="0.2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x14ac:dyDescent="0.2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x14ac:dyDescent="0.2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x14ac:dyDescent="0.2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x14ac:dyDescent="0.2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x14ac:dyDescent="0.2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x14ac:dyDescent="0.2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x14ac:dyDescent="0.2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x14ac:dyDescent="0.2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x14ac:dyDescent="0.2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x14ac:dyDescent="0.2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x14ac:dyDescent="0.2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x14ac:dyDescent="0.2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x14ac:dyDescent="0.2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x14ac:dyDescent="0.2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x14ac:dyDescent="0.2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x14ac:dyDescent="0.2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x14ac:dyDescent="0.2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x14ac:dyDescent="0.2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x14ac:dyDescent="0.2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x14ac:dyDescent="0.2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x14ac:dyDescent="0.2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x14ac:dyDescent="0.2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x14ac:dyDescent="0.2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x14ac:dyDescent="0.2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x14ac:dyDescent="0.2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x14ac:dyDescent="0.2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x14ac:dyDescent="0.2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x14ac:dyDescent="0.2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x14ac:dyDescent="0.2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x14ac:dyDescent="0.2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x14ac:dyDescent="0.2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x14ac:dyDescent="0.2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x14ac:dyDescent="0.2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x14ac:dyDescent="0.2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x14ac:dyDescent="0.2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x14ac:dyDescent="0.2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x14ac:dyDescent="0.2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x14ac:dyDescent="0.2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x14ac:dyDescent="0.2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x14ac:dyDescent="0.2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x14ac:dyDescent="0.2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x14ac:dyDescent="0.2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x14ac:dyDescent="0.2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x14ac:dyDescent="0.2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x14ac:dyDescent="0.2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x14ac:dyDescent="0.2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x14ac:dyDescent="0.2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x14ac:dyDescent="0.2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x14ac:dyDescent="0.2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x14ac:dyDescent="0.2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x14ac:dyDescent="0.2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x14ac:dyDescent="0.2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x14ac:dyDescent="0.2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x14ac:dyDescent="0.2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x14ac:dyDescent="0.2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x14ac:dyDescent="0.2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x14ac:dyDescent="0.2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x14ac:dyDescent="0.2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x14ac:dyDescent="0.2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x14ac:dyDescent="0.2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x14ac:dyDescent="0.2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x14ac:dyDescent="0.2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x14ac:dyDescent="0.2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x14ac:dyDescent="0.2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x14ac:dyDescent="0.2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x14ac:dyDescent="0.2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x14ac:dyDescent="0.2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x14ac:dyDescent="0.2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x14ac:dyDescent="0.2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x14ac:dyDescent="0.2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x14ac:dyDescent="0.2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x14ac:dyDescent="0.2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x14ac:dyDescent="0.2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x14ac:dyDescent="0.2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x14ac:dyDescent="0.2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x14ac:dyDescent="0.2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x14ac:dyDescent="0.2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x14ac:dyDescent="0.2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x14ac:dyDescent="0.2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x14ac:dyDescent="0.2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x14ac:dyDescent="0.2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x14ac:dyDescent="0.2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x14ac:dyDescent="0.2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x14ac:dyDescent="0.2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x14ac:dyDescent="0.2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x14ac:dyDescent="0.2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x14ac:dyDescent="0.2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x14ac:dyDescent="0.2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x14ac:dyDescent="0.2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x14ac:dyDescent="0.2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x14ac:dyDescent="0.2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x14ac:dyDescent="0.2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x14ac:dyDescent="0.2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x14ac:dyDescent="0.2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x14ac:dyDescent="0.2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x14ac:dyDescent="0.2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x14ac:dyDescent="0.2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x14ac:dyDescent="0.2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x14ac:dyDescent="0.2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x14ac:dyDescent="0.2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x14ac:dyDescent="0.2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x14ac:dyDescent="0.2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x14ac:dyDescent="0.2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x14ac:dyDescent="0.2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x14ac:dyDescent="0.2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x14ac:dyDescent="0.2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x14ac:dyDescent="0.2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x14ac:dyDescent="0.2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x14ac:dyDescent="0.2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x14ac:dyDescent="0.2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x14ac:dyDescent="0.2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x14ac:dyDescent="0.2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x14ac:dyDescent="0.2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x14ac:dyDescent="0.2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x14ac:dyDescent="0.2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x14ac:dyDescent="0.2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x14ac:dyDescent="0.2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x14ac:dyDescent="0.2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x14ac:dyDescent="0.2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x14ac:dyDescent="0.2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x14ac:dyDescent="0.2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x14ac:dyDescent="0.2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x14ac:dyDescent="0.2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x14ac:dyDescent="0.2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x14ac:dyDescent="0.2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x14ac:dyDescent="0.2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x14ac:dyDescent="0.2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x14ac:dyDescent="0.2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x14ac:dyDescent="0.2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x14ac:dyDescent="0.2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x14ac:dyDescent="0.2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x14ac:dyDescent="0.2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x14ac:dyDescent="0.2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x14ac:dyDescent="0.2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x14ac:dyDescent="0.2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x14ac:dyDescent="0.2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x14ac:dyDescent="0.2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x14ac:dyDescent="0.2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x14ac:dyDescent="0.2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x14ac:dyDescent="0.2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x14ac:dyDescent="0.2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x14ac:dyDescent="0.2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x14ac:dyDescent="0.2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x14ac:dyDescent="0.2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x14ac:dyDescent="0.2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x14ac:dyDescent="0.2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x14ac:dyDescent="0.2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x14ac:dyDescent="0.2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x14ac:dyDescent="0.2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x14ac:dyDescent="0.2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x14ac:dyDescent="0.2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x14ac:dyDescent="0.2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x14ac:dyDescent="0.2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x14ac:dyDescent="0.2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x14ac:dyDescent="0.2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x14ac:dyDescent="0.2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x14ac:dyDescent="0.2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x14ac:dyDescent="0.2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x14ac:dyDescent="0.2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x14ac:dyDescent="0.2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x14ac:dyDescent="0.2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x14ac:dyDescent="0.2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x14ac:dyDescent="0.2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x14ac:dyDescent="0.2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x14ac:dyDescent="0.2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x14ac:dyDescent="0.2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x14ac:dyDescent="0.2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x14ac:dyDescent="0.2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x14ac:dyDescent="0.2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x14ac:dyDescent="0.2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x14ac:dyDescent="0.2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x14ac:dyDescent="0.2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x14ac:dyDescent="0.2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x14ac:dyDescent="0.2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x14ac:dyDescent="0.2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x14ac:dyDescent="0.2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x14ac:dyDescent="0.2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x14ac:dyDescent="0.2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x14ac:dyDescent="0.2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x14ac:dyDescent="0.2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x14ac:dyDescent="0.2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x14ac:dyDescent="0.2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x14ac:dyDescent="0.2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x14ac:dyDescent="0.2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x14ac:dyDescent="0.2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x14ac:dyDescent="0.2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x14ac:dyDescent="0.2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x14ac:dyDescent="0.2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x14ac:dyDescent="0.2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x14ac:dyDescent="0.2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x14ac:dyDescent="0.2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x14ac:dyDescent="0.2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x14ac:dyDescent="0.2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x14ac:dyDescent="0.2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x14ac:dyDescent="0.2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x14ac:dyDescent="0.2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x14ac:dyDescent="0.2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x14ac:dyDescent="0.2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x14ac:dyDescent="0.2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x14ac:dyDescent="0.2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x14ac:dyDescent="0.2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x14ac:dyDescent="0.2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x14ac:dyDescent="0.2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x14ac:dyDescent="0.2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x14ac:dyDescent="0.2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x14ac:dyDescent="0.2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x14ac:dyDescent="0.2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x14ac:dyDescent="0.2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x14ac:dyDescent="0.2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x14ac:dyDescent="0.2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x14ac:dyDescent="0.2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x14ac:dyDescent="0.2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x14ac:dyDescent="0.2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x14ac:dyDescent="0.2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x14ac:dyDescent="0.2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x14ac:dyDescent="0.2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x14ac:dyDescent="0.2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x14ac:dyDescent="0.2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x14ac:dyDescent="0.2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x14ac:dyDescent="0.2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x14ac:dyDescent="0.2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x14ac:dyDescent="0.2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x14ac:dyDescent="0.2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x14ac:dyDescent="0.2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x14ac:dyDescent="0.2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x14ac:dyDescent="0.2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x14ac:dyDescent="0.2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x14ac:dyDescent="0.2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x14ac:dyDescent="0.2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x14ac:dyDescent="0.2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x14ac:dyDescent="0.2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x14ac:dyDescent="0.2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x14ac:dyDescent="0.2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x14ac:dyDescent="0.2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x14ac:dyDescent="0.2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x14ac:dyDescent="0.2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x14ac:dyDescent="0.2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x14ac:dyDescent="0.2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x14ac:dyDescent="0.2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x14ac:dyDescent="0.2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x14ac:dyDescent="0.2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x14ac:dyDescent="0.2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x14ac:dyDescent="0.2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x14ac:dyDescent="0.2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x14ac:dyDescent="0.2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x14ac:dyDescent="0.2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x14ac:dyDescent="0.2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x14ac:dyDescent="0.2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x14ac:dyDescent="0.2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x14ac:dyDescent="0.2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x14ac:dyDescent="0.2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x14ac:dyDescent="0.2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x14ac:dyDescent="0.2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x14ac:dyDescent="0.2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x14ac:dyDescent="0.2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x14ac:dyDescent="0.2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x14ac:dyDescent="0.2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x14ac:dyDescent="0.2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x14ac:dyDescent="0.2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x14ac:dyDescent="0.2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x14ac:dyDescent="0.2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x14ac:dyDescent="0.2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x14ac:dyDescent="0.2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x14ac:dyDescent="0.2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x14ac:dyDescent="0.2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x14ac:dyDescent="0.2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x14ac:dyDescent="0.2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x14ac:dyDescent="0.2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x14ac:dyDescent="0.2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x14ac:dyDescent="0.2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x14ac:dyDescent="0.2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x14ac:dyDescent="0.2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x14ac:dyDescent="0.2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x14ac:dyDescent="0.2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x14ac:dyDescent="0.2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x14ac:dyDescent="0.2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x14ac:dyDescent="0.2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x14ac:dyDescent="0.2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x14ac:dyDescent="0.2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x14ac:dyDescent="0.2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x14ac:dyDescent="0.2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x14ac:dyDescent="0.2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x14ac:dyDescent="0.2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x14ac:dyDescent="0.2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x14ac:dyDescent="0.2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x14ac:dyDescent="0.2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x14ac:dyDescent="0.2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x14ac:dyDescent="0.2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x14ac:dyDescent="0.2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x14ac:dyDescent="0.2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x14ac:dyDescent="0.2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x14ac:dyDescent="0.2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x14ac:dyDescent="0.2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x14ac:dyDescent="0.2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x14ac:dyDescent="0.2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x14ac:dyDescent="0.2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x14ac:dyDescent="0.2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x14ac:dyDescent="0.2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x14ac:dyDescent="0.2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x14ac:dyDescent="0.2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x14ac:dyDescent="0.2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x14ac:dyDescent="0.2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x14ac:dyDescent="0.2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x14ac:dyDescent="0.2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x14ac:dyDescent="0.2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x14ac:dyDescent="0.2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x14ac:dyDescent="0.2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x14ac:dyDescent="0.2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x14ac:dyDescent="0.2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x14ac:dyDescent="0.2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x14ac:dyDescent="0.2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x14ac:dyDescent="0.2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x14ac:dyDescent="0.2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x14ac:dyDescent="0.2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x14ac:dyDescent="0.2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x14ac:dyDescent="0.2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x14ac:dyDescent="0.2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x14ac:dyDescent="0.2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x14ac:dyDescent="0.2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x14ac:dyDescent="0.2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x14ac:dyDescent="0.2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x14ac:dyDescent="0.2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x14ac:dyDescent="0.2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x14ac:dyDescent="0.2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x14ac:dyDescent="0.2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x14ac:dyDescent="0.2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x14ac:dyDescent="0.2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x14ac:dyDescent="0.2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x14ac:dyDescent="0.2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x14ac:dyDescent="0.2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x14ac:dyDescent="0.2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x14ac:dyDescent="0.2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x14ac:dyDescent="0.2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x14ac:dyDescent="0.2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x14ac:dyDescent="0.2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x14ac:dyDescent="0.2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x14ac:dyDescent="0.2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x14ac:dyDescent="0.2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x14ac:dyDescent="0.2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x14ac:dyDescent="0.2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x14ac:dyDescent="0.2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x14ac:dyDescent="0.2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x14ac:dyDescent="0.2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x14ac:dyDescent="0.2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x14ac:dyDescent="0.2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x14ac:dyDescent="0.2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x14ac:dyDescent="0.2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x14ac:dyDescent="0.2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x14ac:dyDescent="0.2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x14ac:dyDescent="0.2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x14ac:dyDescent="0.2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x14ac:dyDescent="0.2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x14ac:dyDescent="0.2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x14ac:dyDescent="0.2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x14ac:dyDescent="0.2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x14ac:dyDescent="0.2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x14ac:dyDescent="0.2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x14ac:dyDescent="0.2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x14ac:dyDescent="0.2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x14ac:dyDescent="0.2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x14ac:dyDescent="0.2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x14ac:dyDescent="0.2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x14ac:dyDescent="0.2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x14ac:dyDescent="0.2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x14ac:dyDescent="0.2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x14ac:dyDescent="0.2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x14ac:dyDescent="0.2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x14ac:dyDescent="0.2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x14ac:dyDescent="0.2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x14ac:dyDescent="0.2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x14ac:dyDescent="0.2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x14ac:dyDescent="0.2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x14ac:dyDescent="0.2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x14ac:dyDescent="0.2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x14ac:dyDescent="0.2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x14ac:dyDescent="0.2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x14ac:dyDescent="0.2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x14ac:dyDescent="0.2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x14ac:dyDescent="0.2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x14ac:dyDescent="0.2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x14ac:dyDescent="0.2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x14ac:dyDescent="0.2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x14ac:dyDescent="0.2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x14ac:dyDescent="0.2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x14ac:dyDescent="0.2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x14ac:dyDescent="0.2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x14ac:dyDescent="0.2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x14ac:dyDescent="0.2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x14ac:dyDescent="0.2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x14ac:dyDescent="0.2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x14ac:dyDescent="0.2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x14ac:dyDescent="0.2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x14ac:dyDescent="0.2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x14ac:dyDescent="0.2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x14ac:dyDescent="0.2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x14ac:dyDescent="0.2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x14ac:dyDescent="0.2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x14ac:dyDescent="0.2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x14ac:dyDescent="0.2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x14ac:dyDescent="0.2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x14ac:dyDescent="0.2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x14ac:dyDescent="0.2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x14ac:dyDescent="0.2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x14ac:dyDescent="0.2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x14ac:dyDescent="0.2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x14ac:dyDescent="0.2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x14ac:dyDescent="0.2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x14ac:dyDescent="0.2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x14ac:dyDescent="0.2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x14ac:dyDescent="0.2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x14ac:dyDescent="0.2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x14ac:dyDescent="0.2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x14ac:dyDescent="0.2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x14ac:dyDescent="0.2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x14ac:dyDescent="0.2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x14ac:dyDescent="0.2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x14ac:dyDescent="0.2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x14ac:dyDescent="0.2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x14ac:dyDescent="0.2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x14ac:dyDescent="0.2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x14ac:dyDescent="0.2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x14ac:dyDescent="0.2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x14ac:dyDescent="0.2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x14ac:dyDescent="0.2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x14ac:dyDescent="0.2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x14ac:dyDescent="0.2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x14ac:dyDescent="0.2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x14ac:dyDescent="0.2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x14ac:dyDescent="0.2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x14ac:dyDescent="0.2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x14ac:dyDescent="0.2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x14ac:dyDescent="0.2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x14ac:dyDescent="0.2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x14ac:dyDescent="0.2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x14ac:dyDescent="0.2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x14ac:dyDescent="0.2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x14ac:dyDescent="0.2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x14ac:dyDescent="0.2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x14ac:dyDescent="0.2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x14ac:dyDescent="0.2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x14ac:dyDescent="0.2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x14ac:dyDescent="0.2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x14ac:dyDescent="0.2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x14ac:dyDescent="0.2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x14ac:dyDescent="0.2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x14ac:dyDescent="0.2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x14ac:dyDescent="0.2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x14ac:dyDescent="0.2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x14ac:dyDescent="0.2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x14ac:dyDescent="0.2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x14ac:dyDescent="0.2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x14ac:dyDescent="0.2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x14ac:dyDescent="0.2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x14ac:dyDescent="0.2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x14ac:dyDescent="0.2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x14ac:dyDescent="0.2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x14ac:dyDescent="0.2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x14ac:dyDescent="0.2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x14ac:dyDescent="0.2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x14ac:dyDescent="0.2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x14ac:dyDescent="0.2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x14ac:dyDescent="0.2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x14ac:dyDescent="0.2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x14ac:dyDescent="0.2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x14ac:dyDescent="0.2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x14ac:dyDescent="0.2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x14ac:dyDescent="0.2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x14ac:dyDescent="0.2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x14ac:dyDescent="0.2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x14ac:dyDescent="0.2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x14ac:dyDescent="0.2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x14ac:dyDescent="0.2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x14ac:dyDescent="0.2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x14ac:dyDescent="0.2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x14ac:dyDescent="0.2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x14ac:dyDescent="0.2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x14ac:dyDescent="0.2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x14ac:dyDescent="0.2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x14ac:dyDescent="0.2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x14ac:dyDescent="0.2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x14ac:dyDescent="0.2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x14ac:dyDescent="0.2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x14ac:dyDescent="0.2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x14ac:dyDescent="0.2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x14ac:dyDescent="0.2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x14ac:dyDescent="0.2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x14ac:dyDescent="0.2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x14ac:dyDescent="0.2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x14ac:dyDescent="0.2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x14ac:dyDescent="0.2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x14ac:dyDescent="0.2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x14ac:dyDescent="0.2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x14ac:dyDescent="0.2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x14ac:dyDescent="0.2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x14ac:dyDescent="0.2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x14ac:dyDescent="0.2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x14ac:dyDescent="0.2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x14ac:dyDescent="0.2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x14ac:dyDescent="0.2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x14ac:dyDescent="0.2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x14ac:dyDescent="0.2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x14ac:dyDescent="0.2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x14ac:dyDescent="0.2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x14ac:dyDescent="0.2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x14ac:dyDescent="0.2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x14ac:dyDescent="0.2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x14ac:dyDescent="0.2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x14ac:dyDescent="0.2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x14ac:dyDescent="0.2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x14ac:dyDescent="0.2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x14ac:dyDescent="0.2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x14ac:dyDescent="0.2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x14ac:dyDescent="0.2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x14ac:dyDescent="0.2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x14ac:dyDescent="0.2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x14ac:dyDescent="0.2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x14ac:dyDescent="0.2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x14ac:dyDescent="0.2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x14ac:dyDescent="0.2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x14ac:dyDescent="0.2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x14ac:dyDescent="0.2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x14ac:dyDescent="0.2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x14ac:dyDescent="0.2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x14ac:dyDescent="0.2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x14ac:dyDescent="0.2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x14ac:dyDescent="0.2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x14ac:dyDescent="0.2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x14ac:dyDescent="0.2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x14ac:dyDescent="0.2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x14ac:dyDescent="0.2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x14ac:dyDescent="0.2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x14ac:dyDescent="0.2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x14ac:dyDescent="0.2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x14ac:dyDescent="0.2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x14ac:dyDescent="0.2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x14ac:dyDescent="0.2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x14ac:dyDescent="0.2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x14ac:dyDescent="0.2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x14ac:dyDescent="0.2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x14ac:dyDescent="0.2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x14ac:dyDescent="0.2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x14ac:dyDescent="0.2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x14ac:dyDescent="0.2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x14ac:dyDescent="0.2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x14ac:dyDescent="0.2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x14ac:dyDescent="0.2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x14ac:dyDescent="0.2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x14ac:dyDescent="0.2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x14ac:dyDescent="0.2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x14ac:dyDescent="0.2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x14ac:dyDescent="0.2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x14ac:dyDescent="0.2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x14ac:dyDescent="0.2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x14ac:dyDescent="0.2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x14ac:dyDescent="0.2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x14ac:dyDescent="0.2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x14ac:dyDescent="0.2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x14ac:dyDescent="0.2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x14ac:dyDescent="0.2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x14ac:dyDescent="0.2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x14ac:dyDescent="0.2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x14ac:dyDescent="0.2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x14ac:dyDescent="0.2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x14ac:dyDescent="0.2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x14ac:dyDescent="0.2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x14ac:dyDescent="0.2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x14ac:dyDescent="0.2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x14ac:dyDescent="0.2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x14ac:dyDescent="0.2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x14ac:dyDescent="0.2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x14ac:dyDescent="0.2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x14ac:dyDescent="0.2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x14ac:dyDescent="0.2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x14ac:dyDescent="0.2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x14ac:dyDescent="0.2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x14ac:dyDescent="0.2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x14ac:dyDescent="0.2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x14ac:dyDescent="0.2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x14ac:dyDescent="0.2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x14ac:dyDescent="0.2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x14ac:dyDescent="0.2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x14ac:dyDescent="0.2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x14ac:dyDescent="0.2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x14ac:dyDescent="0.2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x14ac:dyDescent="0.2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x14ac:dyDescent="0.2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x14ac:dyDescent="0.2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x14ac:dyDescent="0.2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x14ac:dyDescent="0.2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x14ac:dyDescent="0.2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x14ac:dyDescent="0.2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x14ac:dyDescent="0.2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x14ac:dyDescent="0.2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x14ac:dyDescent="0.2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x14ac:dyDescent="0.2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x14ac:dyDescent="0.2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x14ac:dyDescent="0.2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x14ac:dyDescent="0.2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x14ac:dyDescent="0.2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x14ac:dyDescent="0.2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x14ac:dyDescent="0.2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x14ac:dyDescent="0.2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x14ac:dyDescent="0.2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x14ac:dyDescent="0.2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x14ac:dyDescent="0.2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x14ac:dyDescent="0.2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x14ac:dyDescent="0.2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x14ac:dyDescent="0.2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x14ac:dyDescent="0.2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x14ac:dyDescent="0.2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x14ac:dyDescent="0.2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x14ac:dyDescent="0.2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x14ac:dyDescent="0.2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x14ac:dyDescent="0.2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x14ac:dyDescent="0.2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x14ac:dyDescent="0.2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x14ac:dyDescent="0.2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x14ac:dyDescent="0.2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x14ac:dyDescent="0.2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x14ac:dyDescent="0.2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x14ac:dyDescent="0.2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x14ac:dyDescent="0.2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x14ac:dyDescent="0.2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x14ac:dyDescent="0.2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x14ac:dyDescent="0.2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x14ac:dyDescent="0.2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x14ac:dyDescent="0.2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x14ac:dyDescent="0.2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x14ac:dyDescent="0.2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x14ac:dyDescent="0.2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x14ac:dyDescent="0.2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x14ac:dyDescent="0.2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x14ac:dyDescent="0.2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x14ac:dyDescent="0.2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x14ac:dyDescent="0.2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x14ac:dyDescent="0.2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x14ac:dyDescent="0.2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x14ac:dyDescent="0.2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x14ac:dyDescent="0.2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x14ac:dyDescent="0.2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x14ac:dyDescent="0.2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x14ac:dyDescent="0.2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x14ac:dyDescent="0.2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x14ac:dyDescent="0.2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x14ac:dyDescent="0.2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x14ac:dyDescent="0.2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x14ac:dyDescent="0.2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x14ac:dyDescent="0.2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x14ac:dyDescent="0.2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x14ac:dyDescent="0.2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x14ac:dyDescent="0.2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3" priority="1" stopIfTrue="1" operator="greaterThan">
      <formula>69.99</formula>
    </cfRule>
  </conditionalFormatting>
  <conditionalFormatting sqref="F10:F11">
    <cfRule type="cellIs" dxfId="2"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x14ac:dyDescent="0.25">
      <c r="A1" s="208" t="s">
        <v>401</v>
      </c>
      <c r="B1" s="209"/>
      <c r="C1" s="209"/>
      <c r="D1" s="209"/>
      <c r="E1" s="209"/>
      <c r="F1" s="209"/>
      <c r="G1" s="209"/>
      <c r="H1" s="209"/>
      <c r="I1" s="80"/>
      <c r="J1" s="80"/>
      <c r="K1" s="80"/>
      <c r="L1" s="80"/>
      <c r="M1" s="80"/>
      <c r="N1" s="80"/>
      <c r="O1" s="80"/>
      <c r="P1" s="80"/>
      <c r="Q1" s="80"/>
      <c r="R1" s="80"/>
      <c r="S1" s="80"/>
      <c r="T1" s="80"/>
      <c r="U1" s="80"/>
      <c r="V1" s="80"/>
      <c r="W1" s="80"/>
      <c r="X1" s="80"/>
      <c r="Y1" s="80"/>
      <c r="Z1" s="80"/>
    </row>
    <row r="2" spans="1:26" ht="15" customHeight="1" x14ac:dyDescent="0.25">
      <c r="A2" s="210" t="s">
        <v>1</v>
      </c>
      <c r="B2" s="211"/>
      <c r="C2" s="212"/>
      <c r="D2" s="210" t="s">
        <v>2</v>
      </c>
      <c r="E2" s="212"/>
      <c r="F2" s="213" t="s">
        <v>3</v>
      </c>
      <c r="G2" s="214"/>
      <c r="H2" s="215"/>
      <c r="I2" s="80"/>
      <c r="J2" s="80"/>
      <c r="K2" s="80"/>
      <c r="L2" s="80"/>
      <c r="M2" s="80"/>
      <c r="N2" s="80"/>
      <c r="O2" s="80"/>
      <c r="P2" s="80"/>
      <c r="Q2" s="80"/>
      <c r="R2" s="80"/>
      <c r="S2" s="80"/>
      <c r="T2" s="80"/>
      <c r="U2" s="80"/>
      <c r="V2" s="80"/>
      <c r="W2" s="80"/>
      <c r="X2" s="80"/>
      <c r="Y2" s="80"/>
      <c r="Z2" s="80"/>
    </row>
    <row r="3" spans="1:26" ht="20.25" customHeight="1" x14ac:dyDescent="0.25">
      <c r="A3" s="216" t="s">
        <v>376</v>
      </c>
      <c r="B3" s="152"/>
      <c r="C3" s="152"/>
      <c r="D3" s="152"/>
      <c r="E3" s="152"/>
      <c r="F3" s="152"/>
      <c r="G3" s="152"/>
      <c r="H3" s="153"/>
      <c r="I3" s="80"/>
      <c r="J3" s="80"/>
      <c r="K3" s="80"/>
      <c r="L3" s="80"/>
      <c r="M3" s="80"/>
      <c r="N3" s="80"/>
      <c r="O3" s="80"/>
      <c r="P3" s="80"/>
      <c r="Q3" s="80"/>
      <c r="R3" s="80"/>
      <c r="S3" s="80"/>
      <c r="T3" s="80"/>
      <c r="U3" s="80"/>
      <c r="V3" s="80"/>
      <c r="W3" s="80"/>
      <c r="X3" s="80"/>
      <c r="Y3" s="80"/>
      <c r="Z3" s="80"/>
    </row>
    <row r="4" spans="1:26" ht="30" customHeight="1" x14ac:dyDescent="0.25">
      <c r="A4" s="102" t="s">
        <v>377</v>
      </c>
      <c r="B4" s="102" t="s">
        <v>378</v>
      </c>
      <c r="C4" s="102" t="s">
        <v>379</v>
      </c>
      <c r="D4" s="113" t="s">
        <v>380</v>
      </c>
      <c r="E4" s="102" t="s">
        <v>381</v>
      </c>
      <c r="F4" s="201" t="s">
        <v>382</v>
      </c>
      <c r="G4" s="152"/>
      <c r="H4" s="153"/>
      <c r="I4" s="80"/>
      <c r="J4" s="80"/>
      <c r="K4" s="80"/>
      <c r="L4" s="80"/>
      <c r="M4" s="80"/>
      <c r="N4" s="80"/>
      <c r="O4" s="80"/>
      <c r="P4" s="80"/>
      <c r="Q4" s="80"/>
      <c r="R4" s="80"/>
      <c r="S4" s="80"/>
      <c r="T4" s="80"/>
      <c r="U4" s="80"/>
      <c r="V4" s="80"/>
      <c r="W4" s="80"/>
      <c r="X4" s="80"/>
      <c r="Y4" s="80"/>
      <c r="Z4" s="80"/>
    </row>
    <row r="5" spans="1:26" ht="15" customHeight="1" x14ac:dyDescent="0.25">
      <c r="A5" s="202" t="s">
        <v>383</v>
      </c>
      <c r="B5" s="152"/>
      <c r="C5" s="152"/>
      <c r="D5" s="152"/>
      <c r="E5" s="152"/>
      <c r="F5" s="152"/>
      <c r="G5" s="152"/>
      <c r="H5" s="153"/>
      <c r="I5" s="80"/>
      <c r="J5" s="80"/>
      <c r="K5" s="80"/>
      <c r="L5" s="80"/>
      <c r="M5" s="80"/>
      <c r="N5" s="80"/>
      <c r="O5" s="80"/>
      <c r="P5" s="80"/>
      <c r="Q5" s="80"/>
      <c r="R5" s="80"/>
      <c r="S5" s="80"/>
      <c r="T5" s="80"/>
      <c r="U5" s="80"/>
      <c r="V5" s="80"/>
      <c r="W5" s="80"/>
      <c r="X5" s="80"/>
      <c r="Y5" s="80"/>
      <c r="Z5" s="80"/>
    </row>
    <row r="6" spans="1:26" ht="15" customHeight="1" x14ac:dyDescent="0.25">
      <c r="A6" s="102">
        <v>1</v>
      </c>
      <c r="B6" s="103" t="s">
        <v>268</v>
      </c>
      <c r="C6" s="102">
        <v>14</v>
      </c>
      <c r="D6" s="102">
        <v>12</v>
      </c>
      <c r="E6" s="102">
        <v>8</v>
      </c>
      <c r="F6" s="206">
        <f t="shared" ref="F6:F7" si="0">E6*100/D6</f>
        <v>66.666666666666671</v>
      </c>
      <c r="G6" s="152"/>
      <c r="H6" s="153"/>
      <c r="I6" s="80"/>
      <c r="J6" s="80"/>
      <c r="K6" s="80"/>
      <c r="L6" s="80"/>
      <c r="M6" s="80"/>
      <c r="N6" s="80"/>
      <c r="O6" s="80"/>
      <c r="P6" s="80"/>
      <c r="Q6" s="80"/>
      <c r="R6" s="80"/>
      <c r="S6" s="80"/>
      <c r="T6" s="80"/>
      <c r="U6" s="80"/>
      <c r="V6" s="80"/>
      <c r="W6" s="80"/>
      <c r="X6" s="80"/>
      <c r="Y6" s="80"/>
      <c r="Z6" s="80"/>
    </row>
    <row r="7" spans="1:26" x14ac:dyDescent="0.25">
      <c r="A7" s="102">
        <v>2</v>
      </c>
      <c r="B7" s="103" t="s">
        <v>384</v>
      </c>
      <c r="C7" s="102">
        <v>12</v>
      </c>
      <c r="D7" s="102">
        <v>12</v>
      </c>
      <c r="E7" s="102">
        <v>8</v>
      </c>
      <c r="F7" s="206">
        <f t="shared" si="0"/>
        <v>66.666666666666671</v>
      </c>
      <c r="G7" s="152"/>
      <c r="H7" s="153"/>
      <c r="I7" s="80"/>
      <c r="J7" s="80"/>
      <c r="K7" s="80"/>
      <c r="L7" s="80"/>
      <c r="M7" s="80"/>
      <c r="N7" s="80"/>
      <c r="O7" s="80"/>
      <c r="P7" s="80"/>
      <c r="Q7" s="80"/>
      <c r="R7" s="80"/>
      <c r="S7" s="80"/>
      <c r="T7" s="80"/>
      <c r="U7" s="80"/>
      <c r="V7" s="80"/>
      <c r="W7" s="80"/>
      <c r="X7" s="80"/>
      <c r="Y7" s="80"/>
      <c r="Z7" s="80"/>
    </row>
    <row r="8" spans="1:26" ht="15.75" customHeight="1" x14ac:dyDescent="0.25">
      <c r="A8" s="200" t="s">
        <v>385</v>
      </c>
      <c r="B8" s="152"/>
      <c r="C8" s="152"/>
      <c r="D8" s="152"/>
      <c r="E8" s="152"/>
      <c r="F8" s="152"/>
      <c r="G8" s="152"/>
      <c r="H8" s="153"/>
      <c r="I8" s="80"/>
      <c r="J8" s="80"/>
      <c r="K8" s="80"/>
      <c r="L8" s="80"/>
      <c r="M8" s="80"/>
      <c r="N8" s="80"/>
      <c r="O8" s="80"/>
      <c r="P8" s="80"/>
      <c r="Q8" s="80"/>
      <c r="R8" s="80"/>
      <c r="S8" s="80"/>
      <c r="T8" s="80"/>
      <c r="U8" s="80"/>
      <c r="V8" s="80"/>
      <c r="W8" s="80"/>
      <c r="X8" s="80"/>
      <c r="Y8" s="80"/>
      <c r="Z8" s="80"/>
    </row>
    <row r="9" spans="1:26" ht="30" x14ac:dyDescent="0.25">
      <c r="A9" s="102"/>
      <c r="B9" s="102" t="s">
        <v>378</v>
      </c>
      <c r="C9" s="102" t="s">
        <v>380</v>
      </c>
      <c r="D9" s="102" t="s">
        <v>386</v>
      </c>
      <c r="E9" s="102" t="s">
        <v>387</v>
      </c>
      <c r="F9" s="102" t="s">
        <v>388</v>
      </c>
      <c r="G9" s="201" t="s">
        <v>272</v>
      </c>
      <c r="H9" s="153"/>
      <c r="I9" s="80"/>
      <c r="J9" s="80"/>
      <c r="K9" s="80"/>
      <c r="L9" s="80"/>
      <c r="M9" s="80"/>
      <c r="N9" s="80"/>
      <c r="O9" s="80"/>
      <c r="P9" s="80"/>
      <c r="Q9" s="80"/>
      <c r="R9" s="80"/>
      <c r="S9" s="80"/>
      <c r="T9" s="80"/>
      <c r="U9" s="80"/>
      <c r="V9" s="80"/>
      <c r="W9" s="80"/>
      <c r="X9" s="80"/>
      <c r="Y9" s="80"/>
      <c r="Z9" s="80"/>
    </row>
    <row r="10" spans="1:26" x14ac:dyDescent="0.25">
      <c r="A10" s="102">
        <v>1</v>
      </c>
      <c r="B10" s="103" t="s">
        <v>268</v>
      </c>
      <c r="C10" s="102">
        <v>14</v>
      </c>
      <c r="D10" s="102">
        <f>'Org capacity'!E20</f>
        <v>13</v>
      </c>
      <c r="E10" s="114">
        <f t="shared" ref="E10:E11" si="1">D10/C10*100</f>
        <v>92.857142857142861</v>
      </c>
      <c r="F10" s="115" t="str">
        <f>IF(D10&gt;=11,"Qualified",IF(D10&lt;11,"Not Qualified"))</f>
        <v>Qualified</v>
      </c>
      <c r="G10" s="207"/>
      <c r="H10" s="153"/>
      <c r="I10" s="80"/>
      <c r="J10" s="80"/>
      <c r="K10" s="80"/>
      <c r="L10" s="80"/>
      <c r="M10" s="80"/>
      <c r="N10" s="80"/>
      <c r="O10" s="80"/>
      <c r="P10" s="80"/>
      <c r="Q10" s="80"/>
      <c r="R10" s="80"/>
      <c r="S10" s="80"/>
      <c r="T10" s="80"/>
      <c r="U10" s="80"/>
      <c r="V10" s="80"/>
      <c r="W10" s="80"/>
      <c r="X10" s="80"/>
      <c r="Y10" s="80"/>
      <c r="Z10" s="80"/>
    </row>
    <row r="11" spans="1:26" x14ac:dyDescent="0.25">
      <c r="A11" s="102">
        <v>2</v>
      </c>
      <c r="B11" s="103" t="s">
        <v>384</v>
      </c>
      <c r="C11" s="102">
        <v>12</v>
      </c>
      <c r="D11" s="102">
        <f>Finance!G18</f>
        <v>10</v>
      </c>
      <c r="E11" s="114">
        <f t="shared" si="1"/>
        <v>83.333333333333343</v>
      </c>
      <c r="F11" s="115" t="str">
        <f>IF(D11&gt;=12,"Qualified",IF(D11&lt;12,"Not Qualified"))</f>
        <v>Not Qualified</v>
      </c>
      <c r="G11" s="207"/>
      <c r="H11" s="153"/>
      <c r="I11" s="80"/>
      <c r="J11" s="80"/>
      <c r="K11" s="80"/>
      <c r="L11" s="80"/>
      <c r="M11" s="80"/>
      <c r="N11" s="80"/>
      <c r="O11" s="80"/>
      <c r="P11" s="80"/>
      <c r="Q11" s="80"/>
      <c r="R11" s="80"/>
      <c r="S11" s="80"/>
      <c r="T11" s="80"/>
      <c r="U11" s="80"/>
      <c r="V11" s="80"/>
      <c r="W11" s="80"/>
      <c r="X11" s="80"/>
      <c r="Y11" s="80"/>
      <c r="Z11" s="80"/>
    </row>
    <row r="12" spans="1:26" ht="15" customHeight="1" x14ac:dyDescent="0.25">
      <c r="A12" s="200" t="s">
        <v>389</v>
      </c>
      <c r="B12" s="152"/>
      <c r="C12" s="152"/>
      <c r="D12" s="152"/>
      <c r="E12" s="152"/>
      <c r="F12" s="152"/>
      <c r="G12" s="152"/>
      <c r="H12" s="153"/>
      <c r="I12" s="80"/>
      <c r="J12" s="80"/>
      <c r="K12" s="80"/>
      <c r="L12" s="80"/>
      <c r="M12" s="80"/>
      <c r="N12" s="80"/>
      <c r="O12" s="80"/>
      <c r="P12" s="80"/>
      <c r="Q12" s="80"/>
      <c r="R12" s="80"/>
      <c r="S12" s="80"/>
      <c r="T12" s="80"/>
      <c r="U12" s="80"/>
      <c r="V12" s="80"/>
      <c r="W12" s="80"/>
      <c r="X12" s="80"/>
      <c r="Y12" s="80"/>
      <c r="Z12" s="80"/>
    </row>
    <row r="13" spans="1:26" x14ac:dyDescent="0.25">
      <c r="A13" s="203" t="s">
        <v>390</v>
      </c>
      <c r="B13" s="152"/>
      <c r="C13" s="152"/>
      <c r="D13" s="152"/>
      <c r="E13" s="152"/>
      <c r="F13" s="152"/>
      <c r="G13" s="152"/>
      <c r="H13" s="153"/>
      <c r="I13" s="80"/>
      <c r="J13" s="80"/>
      <c r="K13" s="80"/>
      <c r="L13" s="80"/>
      <c r="M13" s="80"/>
      <c r="N13" s="80"/>
      <c r="O13" s="80"/>
      <c r="P13" s="80"/>
      <c r="Q13" s="80"/>
      <c r="R13" s="80"/>
      <c r="S13" s="80"/>
      <c r="T13" s="80"/>
      <c r="U13" s="80"/>
      <c r="V13" s="80"/>
      <c r="W13" s="80"/>
      <c r="X13" s="80"/>
      <c r="Y13" s="80"/>
      <c r="Z13" s="80"/>
    </row>
    <row r="14" spans="1:26" ht="45" x14ac:dyDescent="0.25">
      <c r="A14" s="107" t="s">
        <v>377</v>
      </c>
      <c r="B14" s="107" t="s">
        <v>378</v>
      </c>
      <c r="C14" s="107" t="s">
        <v>391</v>
      </c>
      <c r="D14" s="107" t="s">
        <v>380</v>
      </c>
      <c r="E14" s="107" t="s">
        <v>392</v>
      </c>
      <c r="F14" s="107" t="s">
        <v>393</v>
      </c>
      <c r="G14" s="107" t="s">
        <v>394</v>
      </c>
      <c r="H14" s="107" t="s">
        <v>395</v>
      </c>
      <c r="I14" s="80"/>
      <c r="J14" s="80"/>
      <c r="K14" s="80"/>
      <c r="L14" s="80"/>
      <c r="M14" s="80"/>
      <c r="N14" s="80"/>
      <c r="O14" s="80"/>
      <c r="P14" s="80"/>
      <c r="Q14" s="80"/>
      <c r="R14" s="80"/>
      <c r="S14" s="80"/>
      <c r="T14" s="80"/>
      <c r="U14" s="80"/>
      <c r="V14" s="80"/>
      <c r="W14" s="80"/>
      <c r="X14" s="80"/>
      <c r="Y14" s="80"/>
      <c r="Z14" s="80"/>
    </row>
    <row r="15" spans="1:26" ht="15.75" x14ac:dyDescent="0.25">
      <c r="A15" s="108">
        <v>1</v>
      </c>
      <c r="B15" s="109" t="s">
        <v>396</v>
      </c>
      <c r="C15" s="109">
        <v>24</v>
      </c>
      <c r="D15" s="109">
        <f t="shared" ref="D15:D16" si="2">C15*3</f>
        <v>72</v>
      </c>
      <c r="E15" s="109">
        <f>D15*80/100</f>
        <v>57.6</v>
      </c>
      <c r="F15" s="110">
        <f>'Programme delivery'!K51</f>
        <v>45</v>
      </c>
      <c r="G15" s="111">
        <f>F15*80%</f>
        <v>36</v>
      </c>
      <c r="H15" s="112">
        <f t="shared" ref="H15:H17" si="3">G15/E15*100</f>
        <v>62.5</v>
      </c>
      <c r="I15" s="80"/>
      <c r="J15" s="80"/>
      <c r="K15" s="80"/>
      <c r="L15" s="80"/>
      <c r="M15" s="80"/>
      <c r="N15" s="80"/>
      <c r="O15" s="80"/>
      <c r="P15" s="80"/>
      <c r="Q15" s="80"/>
      <c r="R15" s="80"/>
      <c r="S15" s="80"/>
      <c r="T15" s="80"/>
      <c r="U15" s="80"/>
      <c r="V15" s="80"/>
      <c r="W15" s="80"/>
      <c r="X15" s="80"/>
      <c r="Y15" s="80"/>
      <c r="Z15" s="80"/>
    </row>
    <row r="16" spans="1:26" ht="15.75" x14ac:dyDescent="0.25">
      <c r="A16" s="108">
        <v>2</v>
      </c>
      <c r="B16" s="109" t="s">
        <v>397</v>
      </c>
      <c r="C16" s="109">
        <v>10</v>
      </c>
      <c r="D16" s="109">
        <f t="shared" si="2"/>
        <v>30</v>
      </c>
      <c r="E16" s="109">
        <f>D16*50/100</f>
        <v>15</v>
      </c>
      <c r="F16" s="110">
        <f>'Programme delivery'!K52</f>
        <v>24</v>
      </c>
      <c r="G16" s="111">
        <f>F16*50%</f>
        <v>12</v>
      </c>
      <c r="H16" s="112">
        <f t="shared" si="3"/>
        <v>80</v>
      </c>
      <c r="I16" s="80"/>
      <c r="J16" s="80"/>
      <c r="K16" s="80"/>
      <c r="L16" s="80"/>
      <c r="M16" s="80"/>
      <c r="N16" s="80"/>
      <c r="O16" s="80"/>
      <c r="P16" s="80"/>
      <c r="Q16" s="80"/>
      <c r="R16" s="80"/>
      <c r="S16" s="80"/>
      <c r="T16" s="80"/>
      <c r="U16" s="80"/>
      <c r="V16" s="80"/>
      <c r="W16" s="80"/>
      <c r="X16" s="80"/>
      <c r="Y16" s="80"/>
      <c r="Z16" s="80"/>
    </row>
    <row r="17" spans="1:26" ht="15.75" x14ac:dyDescent="0.25">
      <c r="A17" s="197" t="s">
        <v>398</v>
      </c>
      <c r="B17" s="153"/>
      <c r="C17" s="109">
        <f t="shared" ref="C17:G17" si="4">SUM(C15:C16)</f>
        <v>34</v>
      </c>
      <c r="D17" s="109">
        <f t="shared" si="4"/>
        <v>102</v>
      </c>
      <c r="E17" s="109">
        <f t="shared" si="4"/>
        <v>72.599999999999994</v>
      </c>
      <c r="F17" s="110">
        <f t="shared" si="4"/>
        <v>69</v>
      </c>
      <c r="G17" s="111">
        <f t="shared" si="4"/>
        <v>48</v>
      </c>
      <c r="H17" s="112">
        <f t="shared" si="3"/>
        <v>66.11570247933885</v>
      </c>
      <c r="I17" s="80"/>
      <c r="J17" s="80"/>
      <c r="K17" s="80"/>
      <c r="L17" s="80"/>
      <c r="M17" s="80"/>
      <c r="N17" s="80"/>
      <c r="O17" s="80"/>
      <c r="P17" s="80"/>
      <c r="Q17" s="80"/>
      <c r="R17" s="80"/>
      <c r="S17" s="80"/>
      <c r="T17" s="80"/>
      <c r="U17" s="80"/>
      <c r="V17" s="80"/>
      <c r="W17" s="80"/>
      <c r="X17" s="80"/>
      <c r="Y17" s="80"/>
      <c r="Z17" s="80"/>
    </row>
    <row r="18" spans="1:26" x14ac:dyDescent="0.25">
      <c r="A18" s="218" t="s">
        <v>399</v>
      </c>
      <c r="B18" s="152"/>
      <c r="C18" s="153"/>
      <c r="D18" s="217"/>
      <c r="E18" s="152"/>
      <c r="F18" s="152"/>
      <c r="G18" s="152"/>
      <c r="H18" s="153"/>
      <c r="I18" s="80"/>
      <c r="J18" s="80"/>
      <c r="K18" s="80"/>
      <c r="L18" s="80"/>
      <c r="M18" s="80"/>
      <c r="N18" s="80"/>
      <c r="O18" s="80"/>
      <c r="P18" s="80"/>
      <c r="Q18" s="80"/>
      <c r="R18" s="80"/>
      <c r="S18" s="80"/>
      <c r="T18" s="80"/>
      <c r="U18" s="80"/>
      <c r="V18" s="80"/>
      <c r="W18" s="80"/>
      <c r="X18" s="80"/>
      <c r="Y18" s="80"/>
      <c r="Z18" s="80"/>
    </row>
    <row r="19" spans="1:26"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5">
      <c r="A20" s="80"/>
      <c r="B20" s="80"/>
      <c r="C20" s="80"/>
      <c r="D20" s="80"/>
      <c r="E20" s="80"/>
      <c r="F20" s="80">
        <v>9</v>
      </c>
      <c r="G20" s="80"/>
      <c r="H20" s="80"/>
      <c r="I20" s="80"/>
      <c r="J20" s="80"/>
      <c r="K20" s="80"/>
      <c r="L20" s="80"/>
      <c r="M20" s="80"/>
      <c r="N20" s="80"/>
      <c r="O20" s="80"/>
      <c r="P20" s="80"/>
      <c r="Q20" s="80"/>
      <c r="R20" s="80"/>
      <c r="S20" s="80"/>
      <c r="T20" s="80"/>
      <c r="U20" s="80"/>
      <c r="V20" s="80"/>
      <c r="W20" s="80"/>
      <c r="X20" s="80"/>
      <c r="Y20" s="80"/>
      <c r="Z20" s="80"/>
    </row>
    <row r="21" spans="1:26" ht="15.75" customHeight="1"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5.75" customHeight="1"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5.75" customHeight="1"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5.75" customHeight="1"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5.75" customHeight="1"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5.75" customHeight="1"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5.75" customHeight="1"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5.75" customHeight="1"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5.75" customHeight="1"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5.75" customHeight="1"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5.75" customHeight="1"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5.75" customHeight="1"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5.75" customHeight="1" x14ac:dyDescent="0.2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5.75" customHeight="1" x14ac:dyDescent="0.2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75" customHeight="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5.75" customHeight="1" x14ac:dyDescent="0.2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5.75" customHeight="1"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75" customHeight="1" x14ac:dyDescent="0.2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5.75" customHeight="1" x14ac:dyDescent="0.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5.75" customHeight="1" x14ac:dyDescent="0.2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5.75" customHeight="1" x14ac:dyDescent="0.2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5.75" customHeight="1" x14ac:dyDescent="0.2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5.75" customHeight="1" x14ac:dyDescent="0.2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5.75"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5.75" customHeight="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5.75" customHeight="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5.75"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5.75" customHeight="1" x14ac:dyDescent="0.2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5.75"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5.75"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5.75"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5.75"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5.75"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75" customHeight="1" x14ac:dyDescent="0.2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5.75" customHeight="1"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5.75" customHeight="1"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5.75" customHeight="1"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5.75" customHeight="1"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5.75" customHeight="1"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5.75" customHeight="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5.75" customHeigh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5.75" customHeight="1"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5.75" customHeight="1"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5.75" customHeight="1"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5.75" customHeight="1"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5.75" customHeight="1"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5.75" customHeight="1"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5.75" customHeight="1"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5.75" customHeight="1"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5.75" customHeight="1"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5.75" customHeight="1"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5.75" customHeight="1"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5.75" customHeight="1"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5.75" customHeight="1"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5.75" customHeight="1"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5.75" customHeight="1"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5.75" customHeight="1"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5.75" customHeight="1"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5.75" customHeight="1"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5.75" customHeight="1"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5.75" customHeight="1"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5.75" customHeight="1"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5.75" customHeight="1"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5.75" customHeight="1"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5.75" customHeight="1"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5.75" customHeight="1"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5.75" customHeight="1"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5.75" customHeight="1"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5.75" customHeight="1"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5.75" customHeight="1"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5.75" customHeight="1"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5.75" customHeight="1"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5.75" customHeight="1"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5.75" customHeight="1"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5.75" customHeight="1"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5.75" customHeight="1"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5.75" customHeight="1"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5.75" customHeight="1"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5.75" customHeight="1"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5.75" customHeight="1"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5.75"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5.75"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5.75"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5.75"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5.75"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5.75" customHeight="1"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5.75" customHeight="1"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5.75"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5.75" customHeight="1"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5.75" customHeight="1"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5.75"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5.75" customHeight="1"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5.75" customHeight="1"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5.75" customHeight="1"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5.75" customHeight="1"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5.75" customHeight="1"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5.75" customHeight="1"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5.75" customHeight="1"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5.75" customHeight="1"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5.75" customHeight="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5.75" customHeight="1"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5.75" customHeight="1"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5.75" customHeight="1"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5.75" customHeight="1"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5.75" customHeight="1"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5.75" customHeight="1"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5.75" customHeight="1"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5.75" customHeight="1"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5.75" customHeight="1"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5.75" customHeight="1"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5.75" customHeight="1"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5.75" customHeight="1"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5.75" customHeight="1"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5.75" customHeight="1"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5.75" customHeight="1"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5.75" customHeight="1"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5.75"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5.75" customHeight="1"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5.75" customHeight="1"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5.75" customHeight="1"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5.75" customHeight="1"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5.75" customHeight="1"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5.75" customHeight="1"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5.75" customHeight="1"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5.75" customHeight="1"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5.75" customHeight="1"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5.75" customHeight="1"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5.75" customHeight="1"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5.75" customHeight="1"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5.75" customHeight="1"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5.75" customHeight="1"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5.75" customHeight="1"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5.75" customHeight="1"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5.75" customHeight="1"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5.75" customHeight="1"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5.75" customHeight="1"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5.75" customHeight="1"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5.75" customHeight="1"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5.75" customHeight="1"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5.75" customHeight="1"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5.75"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5.75" customHeight="1"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5.75" customHeight="1"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5.75" customHeight="1"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5.75" customHeight="1"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5.75" customHeight="1"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5.75" customHeight="1"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5.75" customHeight="1"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5.75" customHeight="1"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5.75" customHeight="1"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5.75" customHeight="1"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5.75" customHeight="1"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5.75"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5.75"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5.75"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5.75" customHeight="1"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5.75" customHeight="1"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x14ac:dyDescent="0.2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x14ac:dyDescent="0.2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x14ac:dyDescent="0.2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x14ac:dyDescent="0.2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x14ac:dyDescent="0.2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x14ac:dyDescent="0.2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x14ac:dyDescent="0.2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x14ac:dyDescent="0.2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x14ac:dyDescent="0.2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x14ac:dyDescent="0.2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x14ac:dyDescent="0.2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x14ac:dyDescent="0.2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x14ac:dyDescent="0.2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x14ac:dyDescent="0.2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x14ac:dyDescent="0.2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x14ac:dyDescent="0.2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x14ac:dyDescent="0.2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x14ac:dyDescent="0.2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2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x14ac:dyDescent="0.2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x14ac:dyDescent="0.2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x14ac:dyDescent="0.2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x14ac:dyDescent="0.2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x14ac:dyDescent="0.2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x14ac:dyDescent="0.2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x14ac:dyDescent="0.2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x14ac:dyDescent="0.2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x14ac:dyDescent="0.2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x14ac:dyDescent="0.2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x14ac:dyDescent="0.2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x14ac:dyDescent="0.2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x14ac:dyDescent="0.2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x14ac:dyDescent="0.2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x14ac:dyDescent="0.2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x14ac:dyDescent="0.2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x14ac:dyDescent="0.2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x14ac:dyDescent="0.2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x14ac:dyDescent="0.2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x14ac:dyDescent="0.2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x14ac:dyDescent="0.2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x14ac:dyDescent="0.2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x14ac:dyDescent="0.2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x14ac:dyDescent="0.2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x14ac:dyDescent="0.2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x14ac:dyDescent="0.2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x14ac:dyDescent="0.2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x14ac:dyDescent="0.2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x14ac:dyDescent="0.2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x14ac:dyDescent="0.2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x14ac:dyDescent="0.2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x14ac:dyDescent="0.2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x14ac:dyDescent="0.2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x14ac:dyDescent="0.2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x14ac:dyDescent="0.2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x14ac:dyDescent="0.2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x14ac:dyDescent="0.2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x14ac:dyDescent="0.2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x14ac:dyDescent="0.2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x14ac:dyDescent="0.2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x14ac:dyDescent="0.2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x14ac:dyDescent="0.2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x14ac:dyDescent="0.2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x14ac:dyDescent="0.2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x14ac:dyDescent="0.2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x14ac:dyDescent="0.2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x14ac:dyDescent="0.2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x14ac:dyDescent="0.2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x14ac:dyDescent="0.2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x14ac:dyDescent="0.2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x14ac:dyDescent="0.2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x14ac:dyDescent="0.2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x14ac:dyDescent="0.2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x14ac:dyDescent="0.2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x14ac:dyDescent="0.2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x14ac:dyDescent="0.2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x14ac:dyDescent="0.2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x14ac:dyDescent="0.2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x14ac:dyDescent="0.2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x14ac:dyDescent="0.2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x14ac:dyDescent="0.2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x14ac:dyDescent="0.2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x14ac:dyDescent="0.2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x14ac:dyDescent="0.2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x14ac:dyDescent="0.2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x14ac:dyDescent="0.2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x14ac:dyDescent="0.2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x14ac:dyDescent="0.2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x14ac:dyDescent="0.2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x14ac:dyDescent="0.2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x14ac:dyDescent="0.2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x14ac:dyDescent="0.2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x14ac:dyDescent="0.2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x14ac:dyDescent="0.2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x14ac:dyDescent="0.2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x14ac:dyDescent="0.2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x14ac:dyDescent="0.2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x14ac:dyDescent="0.2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x14ac:dyDescent="0.2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x14ac:dyDescent="0.2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x14ac:dyDescent="0.2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x14ac:dyDescent="0.2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x14ac:dyDescent="0.2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x14ac:dyDescent="0.2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x14ac:dyDescent="0.2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x14ac:dyDescent="0.2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x14ac:dyDescent="0.2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x14ac:dyDescent="0.2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x14ac:dyDescent="0.2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x14ac:dyDescent="0.2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x14ac:dyDescent="0.2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x14ac:dyDescent="0.2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x14ac:dyDescent="0.2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x14ac:dyDescent="0.2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x14ac:dyDescent="0.2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x14ac:dyDescent="0.2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x14ac:dyDescent="0.2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x14ac:dyDescent="0.2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x14ac:dyDescent="0.2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x14ac:dyDescent="0.2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x14ac:dyDescent="0.2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x14ac:dyDescent="0.2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x14ac:dyDescent="0.2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x14ac:dyDescent="0.2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x14ac:dyDescent="0.2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x14ac:dyDescent="0.2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x14ac:dyDescent="0.2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x14ac:dyDescent="0.2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x14ac:dyDescent="0.2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x14ac:dyDescent="0.2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x14ac:dyDescent="0.2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x14ac:dyDescent="0.2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x14ac:dyDescent="0.2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x14ac:dyDescent="0.2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x14ac:dyDescent="0.2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x14ac:dyDescent="0.2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x14ac:dyDescent="0.2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x14ac:dyDescent="0.2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x14ac:dyDescent="0.2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x14ac:dyDescent="0.2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x14ac:dyDescent="0.2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x14ac:dyDescent="0.2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x14ac:dyDescent="0.2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x14ac:dyDescent="0.2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x14ac:dyDescent="0.2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x14ac:dyDescent="0.2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x14ac:dyDescent="0.2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x14ac:dyDescent="0.2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x14ac:dyDescent="0.2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x14ac:dyDescent="0.2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x14ac:dyDescent="0.2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x14ac:dyDescent="0.2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x14ac:dyDescent="0.2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x14ac:dyDescent="0.2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x14ac:dyDescent="0.2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x14ac:dyDescent="0.2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x14ac:dyDescent="0.2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x14ac:dyDescent="0.2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x14ac:dyDescent="0.2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x14ac:dyDescent="0.2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x14ac:dyDescent="0.2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x14ac:dyDescent="0.2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x14ac:dyDescent="0.2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x14ac:dyDescent="0.2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x14ac:dyDescent="0.2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x14ac:dyDescent="0.2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x14ac:dyDescent="0.2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x14ac:dyDescent="0.2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x14ac:dyDescent="0.2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x14ac:dyDescent="0.2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x14ac:dyDescent="0.2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x14ac:dyDescent="0.2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x14ac:dyDescent="0.2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x14ac:dyDescent="0.2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x14ac:dyDescent="0.2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x14ac:dyDescent="0.2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x14ac:dyDescent="0.2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x14ac:dyDescent="0.2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x14ac:dyDescent="0.2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x14ac:dyDescent="0.2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x14ac:dyDescent="0.2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x14ac:dyDescent="0.2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x14ac:dyDescent="0.2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x14ac:dyDescent="0.2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x14ac:dyDescent="0.2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x14ac:dyDescent="0.2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x14ac:dyDescent="0.2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x14ac:dyDescent="0.2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x14ac:dyDescent="0.2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x14ac:dyDescent="0.2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x14ac:dyDescent="0.2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x14ac:dyDescent="0.2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x14ac:dyDescent="0.2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x14ac:dyDescent="0.2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x14ac:dyDescent="0.2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x14ac:dyDescent="0.2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x14ac:dyDescent="0.2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x14ac:dyDescent="0.2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x14ac:dyDescent="0.2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x14ac:dyDescent="0.2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x14ac:dyDescent="0.2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x14ac:dyDescent="0.2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x14ac:dyDescent="0.2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x14ac:dyDescent="0.2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x14ac:dyDescent="0.2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x14ac:dyDescent="0.2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x14ac:dyDescent="0.2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x14ac:dyDescent="0.2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x14ac:dyDescent="0.2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x14ac:dyDescent="0.2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x14ac:dyDescent="0.2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x14ac:dyDescent="0.2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x14ac:dyDescent="0.2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x14ac:dyDescent="0.2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x14ac:dyDescent="0.2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x14ac:dyDescent="0.2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x14ac:dyDescent="0.2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x14ac:dyDescent="0.2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x14ac:dyDescent="0.2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x14ac:dyDescent="0.2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x14ac:dyDescent="0.2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x14ac:dyDescent="0.2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x14ac:dyDescent="0.2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x14ac:dyDescent="0.2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x14ac:dyDescent="0.2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x14ac:dyDescent="0.2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x14ac:dyDescent="0.2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x14ac:dyDescent="0.2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x14ac:dyDescent="0.2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x14ac:dyDescent="0.2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x14ac:dyDescent="0.2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x14ac:dyDescent="0.2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x14ac:dyDescent="0.2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x14ac:dyDescent="0.2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x14ac:dyDescent="0.2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x14ac:dyDescent="0.2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x14ac:dyDescent="0.2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x14ac:dyDescent="0.2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x14ac:dyDescent="0.2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x14ac:dyDescent="0.2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x14ac:dyDescent="0.2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x14ac:dyDescent="0.2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x14ac:dyDescent="0.2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x14ac:dyDescent="0.2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x14ac:dyDescent="0.2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x14ac:dyDescent="0.2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x14ac:dyDescent="0.2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x14ac:dyDescent="0.2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x14ac:dyDescent="0.2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x14ac:dyDescent="0.2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x14ac:dyDescent="0.2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x14ac:dyDescent="0.2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x14ac:dyDescent="0.2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x14ac:dyDescent="0.2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x14ac:dyDescent="0.2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x14ac:dyDescent="0.2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x14ac:dyDescent="0.2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x14ac:dyDescent="0.2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x14ac:dyDescent="0.2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x14ac:dyDescent="0.2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x14ac:dyDescent="0.2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x14ac:dyDescent="0.2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x14ac:dyDescent="0.2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x14ac:dyDescent="0.2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x14ac:dyDescent="0.2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x14ac:dyDescent="0.2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x14ac:dyDescent="0.2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x14ac:dyDescent="0.2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x14ac:dyDescent="0.2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x14ac:dyDescent="0.2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x14ac:dyDescent="0.2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x14ac:dyDescent="0.2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x14ac:dyDescent="0.2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x14ac:dyDescent="0.2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x14ac:dyDescent="0.2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x14ac:dyDescent="0.2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x14ac:dyDescent="0.2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x14ac:dyDescent="0.2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x14ac:dyDescent="0.2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x14ac:dyDescent="0.2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x14ac:dyDescent="0.2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x14ac:dyDescent="0.2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x14ac:dyDescent="0.2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x14ac:dyDescent="0.2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x14ac:dyDescent="0.2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x14ac:dyDescent="0.2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x14ac:dyDescent="0.2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x14ac:dyDescent="0.2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x14ac:dyDescent="0.2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x14ac:dyDescent="0.2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x14ac:dyDescent="0.2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x14ac:dyDescent="0.2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x14ac:dyDescent="0.2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x14ac:dyDescent="0.2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x14ac:dyDescent="0.2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x14ac:dyDescent="0.2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x14ac:dyDescent="0.2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x14ac:dyDescent="0.2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x14ac:dyDescent="0.2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x14ac:dyDescent="0.2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x14ac:dyDescent="0.2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x14ac:dyDescent="0.2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x14ac:dyDescent="0.2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x14ac:dyDescent="0.2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x14ac:dyDescent="0.2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x14ac:dyDescent="0.2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x14ac:dyDescent="0.2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x14ac:dyDescent="0.2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x14ac:dyDescent="0.2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x14ac:dyDescent="0.2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x14ac:dyDescent="0.2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x14ac:dyDescent="0.2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x14ac:dyDescent="0.2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x14ac:dyDescent="0.2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x14ac:dyDescent="0.2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x14ac:dyDescent="0.2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x14ac:dyDescent="0.2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x14ac:dyDescent="0.2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x14ac:dyDescent="0.2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x14ac:dyDescent="0.2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x14ac:dyDescent="0.2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x14ac:dyDescent="0.2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x14ac:dyDescent="0.2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x14ac:dyDescent="0.2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x14ac:dyDescent="0.2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x14ac:dyDescent="0.2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x14ac:dyDescent="0.2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x14ac:dyDescent="0.2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x14ac:dyDescent="0.2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x14ac:dyDescent="0.2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x14ac:dyDescent="0.2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x14ac:dyDescent="0.2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x14ac:dyDescent="0.2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x14ac:dyDescent="0.2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x14ac:dyDescent="0.2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x14ac:dyDescent="0.2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x14ac:dyDescent="0.2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x14ac:dyDescent="0.2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x14ac:dyDescent="0.2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x14ac:dyDescent="0.2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x14ac:dyDescent="0.2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x14ac:dyDescent="0.2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x14ac:dyDescent="0.2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x14ac:dyDescent="0.2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x14ac:dyDescent="0.2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x14ac:dyDescent="0.2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x14ac:dyDescent="0.2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x14ac:dyDescent="0.2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x14ac:dyDescent="0.2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x14ac:dyDescent="0.2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x14ac:dyDescent="0.2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x14ac:dyDescent="0.2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x14ac:dyDescent="0.2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x14ac:dyDescent="0.2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x14ac:dyDescent="0.2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x14ac:dyDescent="0.2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x14ac:dyDescent="0.2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x14ac:dyDescent="0.2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x14ac:dyDescent="0.2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x14ac:dyDescent="0.2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x14ac:dyDescent="0.2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x14ac:dyDescent="0.2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x14ac:dyDescent="0.2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x14ac:dyDescent="0.2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x14ac:dyDescent="0.2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x14ac:dyDescent="0.2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x14ac:dyDescent="0.2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x14ac:dyDescent="0.2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x14ac:dyDescent="0.2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x14ac:dyDescent="0.2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x14ac:dyDescent="0.2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x14ac:dyDescent="0.2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x14ac:dyDescent="0.2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x14ac:dyDescent="0.2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x14ac:dyDescent="0.2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x14ac:dyDescent="0.2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x14ac:dyDescent="0.2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x14ac:dyDescent="0.2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x14ac:dyDescent="0.2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x14ac:dyDescent="0.2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x14ac:dyDescent="0.2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x14ac:dyDescent="0.2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x14ac:dyDescent="0.2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x14ac:dyDescent="0.2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x14ac:dyDescent="0.2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x14ac:dyDescent="0.2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x14ac:dyDescent="0.2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x14ac:dyDescent="0.2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x14ac:dyDescent="0.2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x14ac:dyDescent="0.2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x14ac:dyDescent="0.2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x14ac:dyDescent="0.2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x14ac:dyDescent="0.2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x14ac:dyDescent="0.2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x14ac:dyDescent="0.2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x14ac:dyDescent="0.2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x14ac:dyDescent="0.2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x14ac:dyDescent="0.2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x14ac:dyDescent="0.2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x14ac:dyDescent="0.2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x14ac:dyDescent="0.2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x14ac:dyDescent="0.2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x14ac:dyDescent="0.2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x14ac:dyDescent="0.2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x14ac:dyDescent="0.2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x14ac:dyDescent="0.2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x14ac:dyDescent="0.2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x14ac:dyDescent="0.2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x14ac:dyDescent="0.2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x14ac:dyDescent="0.2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x14ac:dyDescent="0.2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x14ac:dyDescent="0.2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x14ac:dyDescent="0.2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x14ac:dyDescent="0.2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x14ac:dyDescent="0.2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x14ac:dyDescent="0.2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x14ac:dyDescent="0.2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x14ac:dyDescent="0.2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x14ac:dyDescent="0.2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x14ac:dyDescent="0.2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x14ac:dyDescent="0.2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x14ac:dyDescent="0.2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x14ac:dyDescent="0.2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x14ac:dyDescent="0.2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x14ac:dyDescent="0.2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x14ac:dyDescent="0.2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x14ac:dyDescent="0.2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x14ac:dyDescent="0.2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x14ac:dyDescent="0.2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x14ac:dyDescent="0.2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x14ac:dyDescent="0.2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x14ac:dyDescent="0.2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x14ac:dyDescent="0.2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x14ac:dyDescent="0.2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x14ac:dyDescent="0.2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x14ac:dyDescent="0.2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x14ac:dyDescent="0.2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x14ac:dyDescent="0.2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x14ac:dyDescent="0.2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x14ac:dyDescent="0.2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x14ac:dyDescent="0.2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x14ac:dyDescent="0.2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x14ac:dyDescent="0.2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x14ac:dyDescent="0.2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x14ac:dyDescent="0.2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x14ac:dyDescent="0.2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x14ac:dyDescent="0.2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x14ac:dyDescent="0.2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x14ac:dyDescent="0.2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x14ac:dyDescent="0.2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x14ac:dyDescent="0.2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x14ac:dyDescent="0.2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x14ac:dyDescent="0.2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x14ac:dyDescent="0.2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x14ac:dyDescent="0.2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x14ac:dyDescent="0.2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x14ac:dyDescent="0.2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x14ac:dyDescent="0.2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x14ac:dyDescent="0.2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x14ac:dyDescent="0.2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x14ac:dyDescent="0.2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x14ac:dyDescent="0.2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x14ac:dyDescent="0.2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x14ac:dyDescent="0.2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x14ac:dyDescent="0.2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x14ac:dyDescent="0.2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x14ac:dyDescent="0.2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x14ac:dyDescent="0.2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x14ac:dyDescent="0.2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x14ac:dyDescent="0.2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x14ac:dyDescent="0.2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x14ac:dyDescent="0.2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x14ac:dyDescent="0.2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x14ac:dyDescent="0.2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x14ac:dyDescent="0.2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x14ac:dyDescent="0.2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x14ac:dyDescent="0.2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x14ac:dyDescent="0.2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x14ac:dyDescent="0.2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x14ac:dyDescent="0.2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x14ac:dyDescent="0.2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x14ac:dyDescent="0.2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x14ac:dyDescent="0.2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x14ac:dyDescent="0.2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x14ac:dyDescent="0.2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x14ac:dyDescent="0.2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x14ac:dyDescent="0.2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x14ac:dyDescent="0.2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x14ac:dyDescent="0.2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x14ac:dyDescent="0.2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x14ac:dyDescent="0.2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x14ac:dyDescent="0.2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x14ac:dyDescent="0.2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x14ac:dyDescent="0.2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x14ac:dyDescent="0.2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x14ac:dyDescent="0.2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x14ac:dyDescent="0.2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x14ac:dyDescent="0.2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x14ac:dyDescent="0.2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x14ac:dyDescent="0.2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x14ac:dyDescent="0.2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x14ac:dyDescent="0.2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x14ac:dyDescent="0.2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x14ac:dyDescent="0.2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x14ac:dyDescent="0.2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x14ac:dyDescent="0.2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x14ac:dyDescent="0.2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x14ac:dyDescent="0.2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x14ac:dyDescent="0.2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x14ac:dyDescent="0.2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x14ac:dyDescent="0.2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x14ac:dyDescent="0.2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x14ac:dyDescent="0.2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x14ac:dyDescent="0.2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x14ac:dyDescent="0.2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x14ac:dyDescent="0.2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x14ac:dyDescent="0.2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x14ac:dyDescent="0.2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x14ac:dyDescent="0.2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x14ac:dyDescent="0.2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x14ac:dyDescent="0.2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x14ac:dyDescent="0.2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x14ac:dyDescent="0.2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x14ac:dyDescent="0.2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x14ac:dyDescent="0.2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x14ac:dyDescent="0.2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x14ac:dyDescent="0.2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x14ac:dyDescent="0.2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x14ac:dyDescent="0.2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x14ac:dyDescent="0.2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x14ac:dyDescent="0.2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x14ac:dyDescent="0.2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x14ac:dyDescent="0.2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x14ac:dyDescent="0.2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x14ac:dyDescent="0.2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x14ac:dyDescent="0.2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x14ac:dyDescent="0.2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x14ac:dyDescent="0.2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x14ac:dyDescent="0.2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x14ac:dyDescent="0.2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x14ac:dyDescent="0.2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x14ac:dyDescent="0.2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x14ac:dyDescent="0.2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x14ac:dyDescent="0.2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x14ac:dyDescent="0.2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x14ac:dyDescent="0.2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x14ac:dyDescent="0.2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x14ac:dyDescent="0.2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x14ac:dyDescent="0.2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x14ac:dyDescent="0.2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x14ac:dyDescent="0.2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x14ac:dyDescent="0.2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x14ac:dyDescent="0.2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x14ac:dyDescent="0.2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x14ac:dyDescent="0.2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x14ac:dyDescent="0.2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x14ac:dyDescent="0.2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x14ac:dyDescent="0.2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x14ac:dyDescent="0.2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x14ac:dyDescent="0.2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x14ac:dyDescent="0.2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x14ac:dyDescent="0.2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x14ac:dyDescent="0.2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x14ac:dyDescent="0.2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x14ac:dyDescent="0.2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x14ac:dyDescent="0.2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x14ac:dyDescent="0.2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x14ac:dyDescent="0.2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x14ac:dyDescent="0.2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x14ac:dyDescent="0.2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x14ac:dyDescent="0.2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x14ac:dyDescent="0.2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x14ac:dyDescent="0.2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x14ac:dyDescent="0.2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x14ac:dyDescent="0.2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x14ac:dyDescent="0.2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x14ac:dyDescent="0.2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x14ac:dyDescent="0.2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x14ac:dyDescent="0.2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x14ac:dyDescent="0.2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x14ac:dyDescent="0.2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x14ac:dyDescent="0.2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x14ac:dyDescent="0.2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x14ac:dyDescent="0.2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x14ac:dyDescent="0.2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x14ac:dyDescent="0.2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x14ac:dyDescent="0.2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x14ac:dyDescent="0.2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x14ac:dyDescent="0.2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x14ac:dyDescent="0.2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x14ac:dyDescent="0.2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x14ac:dyDescent="0.2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x14ac:dyDescent="0.2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x14ac:dyDescent="0.2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x14ac:dyDescent="0.2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x14ac:dyDescent="0.2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x14ac:dyDescent="0.2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x14ac:dyDescent="0.2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x14ac:dyDescent="0.2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x14ac:dyDescent="0.2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x14ac:dyDescent="0.2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x14ac:dyDescent="0.2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x14ac:dyDescent="0.2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x14ac:dyDescent="0.2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x14ac:dyDescent="0.2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x14ac:dyDescent="0.2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x14ac:dyDescent="0.2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x14ac:dyDescent="0.2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x14ac:dyDescent="0.2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x14ac:dyDescent="0.2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x14ac:dyDescent="0.2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x14ac:dyDescent="0.2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x14ac:dyDescent="0.2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x14ac:dyDescent="0.2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x14ac:dyDescent="0.2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x14ac:dyDescent="0.2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x14ac:dyDescent="0.2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x14ac:dyDescent="0.2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x14ac:dyDescent="0.2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x14ac:dyDescent="0.2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x14ac:dyDescent="0.2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x14ac:dyDescent="0.2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x14ac:dyDescent="0.2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x14ac:dyDescent="0.2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x14ac:dyDescent="0.2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x14ac:dyDescent="0.2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x14ac:dyDescent="0.2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x14ac:dyDescent="0.2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x14ac:dyDescent="0.2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x14ac:dyDescent="0.2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x14ac:dyDescent="0.2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x14ac:dyDescent="0.2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x14ac:dyDescent="0.2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x14ac:dyDescent="0.2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x14ac:dyDescent="0.2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x14ac:dyDescent="0.2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x14ac:dyDescent="0.2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x14ac:dyDescent="0.2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x14ac:dyDescent="0.2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x14ac:dyDescent="0.2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x14ac:dyDescent="0.2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x14ac:dyDescent="0.2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x14ac:dyDescent="0.2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x14ac:dyDescent="0.2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x14ac:dyDescent="0.2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x14ac:dyDescent="0.2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x14ac:dyDescent="0.2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x14ac:dyDescent="0.2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x14ac:dyDescent="0.2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x14ac:dyDescent="0.2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x14ac:dyDescent="0.2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x14ac:dyDescent="0.2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x14ac:dyDescent="0.2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x14ac:dyDescent="0.2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x14ac:dyDescent="0.2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x14ac:dyDescent="0.2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x14ac:dyDescent="0.2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x14ac:dyDescent="0.2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x14ac:dyDescent="0.2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x14ac:dyDescent="0.2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x14ac:dyDescent="0.2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x14ac:dyDescent="0.2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x14ac:dyDescent="0.2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x14ac:dyDescent="0.2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x14ac:dyDescent="0.2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x14ac:dyDescent="0.2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x14ac:dyDescent="0.2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x14ac:dyDescent="0.2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x14ac:dyDescent="0.2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x14ac:dyDescent="0.2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x14ac:dyDescent="0.2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x14ac:dyDescent="0.2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x14ac:dyDescent="0.2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x14ac:dyDescent="0.2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x14ac:dyDescent="0.2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x14ac:dyDescent="0.2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x14ac:dyDescent="0.2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x14ac:dyDescent="0.2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x14ac:dyDescent="0.2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x14ac:dyDescent="0.2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x14ac:dyDescent="0.2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x14ac:dyDescent="0.2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x14ac:dyDescent="0.2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x14ac:dyDescent="0.2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x14ac:dyDescent="0.2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x14ac:dyDescent="0.2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x14ac:dyDescent="0.2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x14ac:dyDescent="0.2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x14ac:dyDescent="0.2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x14ac:dyDescent="0.2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x14ac:dyDescent="0.2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x14ac:dyDescent="0.2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x14ac:dyDescent="0.2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x14ac:dyDescent="0.2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x14ac:dyDescent="0.2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x14ac:dyDescent="0.2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x14ac:dyDescent="0.2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x14ac:dyDescent="0.2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x14ac:dyDescent="0.2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x14ac:dyDescent="0.2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x14ac:dyDescent="0.2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x14ac:dyDescent="0.2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x14ac:dyDescent="0.2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x14ac:dyDescent="0.2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x14ac:dyDescent="0.2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x14ac:dyDescent="0.2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x14ac:dyDescent="0.2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x14ac:dyDescent="0.2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x14ac:dyDescent="0.2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x14ac:dyDescent="0.2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x14ac:dyDescent="0.2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x14ac:dyDescent="0.2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x14ac:dyDescent="0.2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x14ac:dyDescent="0.2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x14ac:dyDescent="0.2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x14ac:dyDescent="0.2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x14ac:dyDescent="0.2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x14ac:dyDescent="0.2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x14ac:dyDescent="0.2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x14ac:dyDescent="0.2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x14ac:dyDescent="0.2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x14ac:dyDescent="0.2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x14ac:dyDescent="0.2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x14ac:dyDescent="0.2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x14ac:dyDescent="0.2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x14ac:dyDescent="0.2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x14ac:dyDescent="0.2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x14ac:dyDescent="0.2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x14ac:dyDescent="0.2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x14ac:dyDescent="0.2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x14ac:dyDescent="0.2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x14ac:dyDescent="0.2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x14ac:dyDescent="0.2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x14ac:dyDescent="0.2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1" priority="1" stopIfTrue="1" operator="greaterThan">
      <formula>69.99</formula>
    </cfRule>
  </conditionalFormatting>
  <conditionalFormatting sqref="F10:F11">
    <cfRule type="cellIs" dxfId="0" priority="2" stopIfTrue="1" operator="greaterThan">
      <formula>69.99</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Programme delivery</vt:lpstr>
      <vt:lpstr>Org capacity</vt:lpstr>
      <vt:lpstr>Finance</vt:lpstr>
      <vt:lpstr>Scoring sheet FSW-MSM-TG</vt:lpstr>
      <vt:lpstr>Scoring sheet-IDU</vt:lpstr>
      <vt:lpstr>Scoring sheet-CC</vt:lpstr>
      <vt:lpstr>Scoring sheet-CC With IDU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sakshamrc1</cp:lastModifiedBy>
  <dcterms:created xsi:type="dcterms:W3CDTF">2006-09-16T00:00:00Z</dcterms:created>
  <dcterms:modified xsi:type="dcterms:W3CDTF">2022-05-28T13:27:29Z</dcterms:modified>
</cp:coreProperties>
</file>